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4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6" i="1"/>
  <c r="E55"/>
  <c r="E28"/>
  <c r="K59"/>
  <c r="G59"/>
  <c r="E50"/>
  <c r="E26"/>
  <c r="F59"/>
  <c r="H59"/>
  <c r="I59"/>
  <c r="J59"/>
  <c r="M59"/>
  <c r="N59"/>
  <c r="O59"/>
  <c r="P59"/>
  <c r="Q59"/>
  <c r="R59"/>
  <c r="V59"/>
  <c r="Z59"/>
  <c r="E52"/>
  <c r="E45"/>
  <c r="E46"/>
  <c r="E47"/>
  <c r="E48"/>
  <c r="E43"/>
  <c r="E42"/>
  <c r="E41"/>
  <c r="E40"/>
  <c r="E39"/>
  <c r="E38"/>
  <c r="E37"/>
  <c r="E36"/>
  <c r="E35"/>
  <c r="E34"/>
  <c r="E33"/>
  <c r="E58"/>
  <c r="Y32"/>
  <c r="Y31"/>
  <c r="Y30"/>
  <c r="E30"/>
  <c r="E31"/>
  <c r="E32"/>
  <c r="T19"/>
  <c r="U19"/>
  <c r="W19"/>
  <c r="X19"/>
  <c r="Y19"/>
  <c r="T20"/>
  <c r="U20"/>
  <c r="W20"/>
  <c r="X20"/>
  <c r="Y20"/>
  <c r="T21"/>
  <c r="U21"/>
  <c r="W21"/>
  <c r="X21"/>
  <c r="Y21"/>
  <c r="T22"/>
  <c r="U22"/>
  <c r="W22"/>
  <c r="X22"/>
  <c r="Y22"/>
  <c r="T23"/>
  <c r="U23"/>
  <c r="W23"/>
  <c r="X23"/>
  <c r="Y23"/>
  <c r="T24"/>
  <c r="U24"/>
  <c r="W24"/>
  <c r="X24"/>
  <c r="Y24"/>
  <c r="T25"/>
  <c r="U25"/>
  <c r="W25"/>
  <c r="X25"/>
  <c r="Y25"/>
  <c r="T27"/>
  <c r="U27"/>
  <c r="W27"/>
  <c r="X27"/>
  <c r="Y27"/>
  <c r="T29"/>
  <c r="U29"/>
  <c r="W29"/>
  <c r="X29"/>
  <c r="Y29"/>
  <c r="T44"/>
  <c r="U44"/>
  <c r="W44"/>
  <c r="X44"/>
  <c r="Y44"/>
  <c r="T49"/>
  <c r="U49"/>
  <c r="W49"/>
  <c r="X49"/>
  <c r="Y49"/>
  <c r="T51"/>
  <c r="U51"/>
  <c r="W51"/>
  <c r="X51"/>
  <c r="Y51"/>
  <c r="T13"/>
  <c r="U13"/>
  <c r="W13"/>
  <c r="X13"/>
  <c r="Y13"/>
  <c r="T14"/>
  <c r="U14"/>
  <c r="W14"/>
  <c r="X14"/>
  <c r="Y14"/>
  <c r="T15"/>
  <c r="U15"/>
  <c r="W15"/>
  <c r="X15"/>
  <c r="Y15"/>
  <c r="T16"/>
  <c r="U16"/>
  <c r="W16"/>
  <c r="X16"/>
  <c r="Y16"/>
  <c r="E19"/>
  <c r="E20"/>
  <c r="E21"/>
  <c r="E22"/>
  <c r="E23"/>
  <c r="E24"/>
  <c r="E25"/>
  <c r="E27"/>
  <c r="E29"/>
  <c r="E44"/>
  <c r="E49"/>
  <c r="E51"/>
  <c r="F17"/>
  <c r="G17"/>
  <c r="H17"/>
  <c r="I17"/>
  <c r="J17"/>
  <c r="K17"/>
  <c r="M17"/>
  <c r="N17"/>
  <c r="O17"/>
  <c r="P17"/>
  <c r="Q17"/>
  <c r="R17"/>
  <c r="V17"/>
  <c r="Z17"/>
  <c r="E13"/>
  <c r="E14"/>
  <c r="E15"/>
  <c r="E16"/>
  <c r="S51" l="1"/>
  <c r="S27"/>
  <c r="S22"/>
  <c r="S29"/>
  <c r="S23"/>
  <c r="S14"/>
  <c r="S44"/>
  <c r="S24"/>
  <c r="S20"/>
  <c r="S19"/>
  <c r="S49"/>
  <c r="S25"/>
  <c r="S21"/>
  <c r="S16"/>
  <c r="S13"/>
  <c r="S15"/>
  <c r="T9"/>
  <c r="L9"/>
  <c r="Y57"/>
  <c r="X57"/>
  <c r="W57"/>
  <c r="U57"/>
  <c r="T57"/>
  <c r="Y54"/>
  <c r="X54"/>
  <c r="W54"/>
  <c r="U54"/>
  <c r="T54"/>
  <c r="Y53"/>
  <c r="X53"/>
  <c r="W53"/>
  <c r="U53"/>
  <c r="T53"/>
  <c r="Y18"/>
  <c r="X18"/>
  <c r="W18"/>
  <c r="U18"/>
  <c r="T18"/>
  <c r="Y12"/>
  <c r="X12"/>
  <c r="W12"/>
  <c r="U12"/>
  <c r="T12"/>
  <c r="Y11"/>
  <c r="X11"/>
  <c r="W11"/>
  <c r="U11"/>
  <c r="T11"/>
  <c r="Y10"/>
  <c r="X10"/>
  <c r="W10"/>
  <c r="U10"/>
  <c r="T10"/>
  <c r="L57"/>
  <c r="L54"/>
  <c r="L53"/>
  <c r="L18"/>
  <c r="L12"/>
  <c r="L11"/>
  <c r="L10"/>
  <c r="E57"/>
  <c r="E54"/>
  <c r="E53"/>
  <c r="E18"/>
  <c r="E12"/>
  <c r="E11"/>
  <c r="E10"/>
  <c r="Y9"/>
  <c r="X9"/>
  <c r="W9"/>
  <c r="U9"/>
  <c r="E9"/>
  <c r="X59" l="1"/>
  <c r="E59"/>
  <c r="L59"/>
  <c r="U59"/>
  <c r="Y59"/>
  <c r="T59"/>
  <c r="W59"/>
  <c r="S12"/>
  <c r="X17"/>
  <c r="S18"/>
  <c r="S57"/>
  <c r="S54"/>
  <c r="W17"/>
  <c r="S10"/>
  <c r="S53"/>
  <c r="T17"/>
  <c r="U17"/>
  <c r="E17"/>
  <c r="Y17"/>
  <c r="L17"/>
  <c r="S9"/>
  <c r="S11"/>
  <c r="S59" l="1"/>
  <c r="S17"/>
</calcChain>
</file>

<file path=xl/sharedStrings.xml><?xml version="1.0" encoding="utf-8"?>
<sst xmlns="http://schemas.openxmlformats.org/spreadsheetml/2006/main" count="267" uniqueCount="97">
  <si>
    <t>в том числе по источникам финасового обеспечения</t>
  </si>
  <si>
    <t>субсидия на финансовое обеспечение выполнения муниципального задания</t>
  </si>
  <si>
    <t>субсидии на иные цели</t>
  </si>
  <si>
    <t>поступления от оказания услуг (выполнения работ) на платной основе и иной приносящей доход деятельности</t>
  </si>
  <si>
    <t>областной бюджет</t>
  </si>
  <si>
    <t>местный бюджет</t>
  </si>
  <si>
    <t>код субсидии</t>
  </si>
  <si>
    <t>Уточнение показателей Плана (+; -)</t>
  </si>
  <si>
    <t xml:space="preserve">Уточненный план </t>
  </si>
  <si>
    <t>КВР</t>
  </si>
  <si>
    <t>КОСГУ</t>
  </si>
  <si>
    <t>Сумма, руб.</t>
  </si>
  <si>
    <t>Утвержденный План</t>
  </si>
  <si>
    <r>
      <rPr>
        <b/>
        <sz val="12"/>
        <color theme="1"/>
        <rFont val="Times New Roman"/>
        <family val="1"/>
        <charset val="204"/>
      </rPr>
      <t>Наименование учреждения</t>
    </r>
    <r>
      <rPr>
        <sz val="12"/>
        <color theme="1"/>
        <rFont val="Times New Roman"/>
        <family val="1"/>
        <charset val="204"/>
      </rPr>
      <t xml:space="preserve"> </t>
    </r>
  </si>
  <si>
    <t>Исполнитель ФИО, телефон</t>
  </si>
  <si>
    <r>
      <t xml:space="preserve">Примечание </t>
    </r>
    <r>
      <rPr>
        <sz val="10"/>
        <color theme="1"/>
        <rFont val="Times New Roman"/>
        <family val="1"/>
        <charset val="204"/>
      </rPr>
      <t>(указываются причины изменения показателей)</t>
    </r>
  </si>
  <si>
    <t>КФСР</t>
  </si>
  <si>
    <t>Итого поступления</t>
  </si>
  <si>
    <t>Итого расходы</t>
  </si>
  <si>
    <t>Наименование показателей: поступления, расходы</t>
  </si>
  <si>
    <t>МОУ КСОШ №7</t>
  </si>
  <si>
    <t>Пояснительная записка к плану финансово-хозяйственной деятельности  (изменений к плану) на ___2023__год</t>
  </si>
  <si>
    <r>
      <t>от "</t>
    </r>
    <r>
      <rPr>
        <b/>
        <u/>
        <sz val="12"/>
        <color theme="1"/>
        <rFont val="Times New Roman"/>
        <family val="1"/>
        <charset val="204"/>
      </rPr>
      <t>_28__</t>
    </r>
    <r>
      <rPr>
        <b/>
        <sz val="12"/>
        <color theme="1"/>
        <rFont val="Times New Roman"/>
        <family val="1"/>
        <charset val="204"/>
      </rPr>
      <t>"</t>
    </r>
    <r>
      <rPr>
        <b/>
        <u/>
        <sz val="12"/>
        <color theme="1"/>
        <rFont val="Times New Roman"/>
        <family val="1"/>
        <charset val="204"/>
      </rPr>
      <t xml:space="preserve">ДЕКАБРЯ </t>
    </r>
    <r>
      <rPr>
        <b/>
        <sz val="12"/>
        <color theme="1"/>
        <rFont val="Times New Roman"/>
        <family val="1"/>
        <charset val="204"/>
      </rPr>
      <t>20</t>
    </r>
    <r>
      <rPr>
        <b/>
        <u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>г.</t>
    </r>
  </si>
  <si>
    <t>Сорокина Г.Е. 88136827173</t>
  </si>
  <si>
    <t>субсидии на финансовое обеспечение выполнения муниципального задания за счет средств бюджета публично-правового образования, создавшего учреждение</t>
  </si>
  <si>
    <t>0702</t>
  </si>
  <si>
    <t>131</t>
  </si>
  <si>
    <t>доходы от операционной аренды</t>
  </si>
  <si>
    <t>120</t>
  </si>
  <si>
    <t>121</t>
  </si>
  <si>
    <t>130</t>
  </si>
  <si>
    <t>платные услуги</t>
  </si>
  <si>
    <t>доходы по условным арендным платежам</t>
  </si>
  <si>
    <t>135</t>
  </si>
  <si>
    <t>Мероприятия по сохранению и развитию материально-технической базы муниципальных учреждений общего образования (приобретение основных средств и материальных запасов)</t>
  </si>
  <si>
    <t>150</t>
  </si>
  <si>
    <t>152</t>
  </si>
  <si>
    <t>Обеспечение деятельности организаций общего образования (услуги охраны)</t>
  </si>
  <si>
    <t>Мероприятия по сохранению и развитию материально-технической базы муниципальных учреждений общего образования (ремонт имущества и благоустройство территории)</t>
  </si>
  <si>
    <t>Летняя занятость подростков</t>
  </si>
  <si>
    <t>оплата труда</t>
  </si>
  <si>
    <t>на выплаты по оплате труда</t>
  </si>
  <si>
    <t>0707</t>
  </si>
  <si>
    <t>уплата штрафов (в том числе административных), пеней, иных платежей</t>
  </si>
  <si>
    <t>увеличение стоимости прочих оборотных запасов (материалов)</t>
  </si>
  <si>
    <t>111</t>
  </si>
  <si>
    <t>119</t>
  </si>
  <si>
    <t>244</t>
  </si>
  <si>
    <t>247</t>
  </si>
  <si>
    <t>211</t>
  </si>
  <si>
    <t>213</t>
  </si>
  <si>
    <t>221</t>
  </si>
  <si>
    <t>223</t>
  </si>
  <si>
    <t>225</t>
  </si>
  <si>
    <t>226</t>
  </si>
  <si>
    <t>310</t>
  </si>
  <si>
    <t>346</t>
  </si>
  <si>
    <t>853</t>
  </si>
  <si>
    <t>293</t>
  </si>
  <si>
    <t>295</t>
  </si>
  <si>
    <t>Водоснабжение. Водоотведение. Негативное воздействие</t>
  </si>
  <si>
    <t>ГВС использованное при промывке систем отопления ( компонент на тепловую энергию)</t>
  </si>
  <si>
    <t>ГВС использованное при промывке систем отопления (компонент на теплоноситель)</t>
  </si>
  <si>
    <t>оказание услуг по обращению с твердыми коммунальными отходами, 2022</t>
  </si>
  <si>
    <t>электроэнергия</t>
  </si>
  <si>
    <t>Тепловая энергия,компонент на теплоэнергию, Компонент на теплоноситель</t>
  </si>
  <si>
    <t>Аккарицидная обработка</t>
  </si>
  <si>
    <t>Дератизация</t>
  </si>
  <si>
    <t>Опрессовка внутренней системы отопления</t>
  </si>
  <si>
    <t>Промывка системы отопления</t>
  </si>
  <si>
    <t>Обслуживание системы видеонаблюдения</t>
  </si>
  <si>
    <t>Техническое обслуживание пожарной сигнализации</t>
  </si>
  <si>
    <t>Техническое обслуживание приборов объектовых оконечных ПАК "Стрелец-Мониторинг" и оказание услуг по техническому мониторингу состояния системы АПС</t>
  </si>
  <si>
    <t>Техническое обслуживание теплового узла</t>
  </si>
  <si>
    <t>обслуживание КТС</t>
  </si>
  <si>
    <t>Экплуатационное обслуживание уличного освещения</t>
  </si>
  <si>
    <t>Замена оконных блоков</t>
  </si>
  <si>
    <t>Охрана помещений</t>
  </si>
  <si>
    <t>Обучение санитарно-гигиеническое</t>
  </si>
  <si>
    <t>Выезд наряда полиции</t>
  </si>
  <si>
    <t>Услуги охраны</t>
  </si>
  <si>
    <t>увеличение стоимости основных средств (приобретение снегоуборщика)</t>
  </si>
  <si>
    <t>увеличение стоимости основных средств (сантехнические перегородки в туалет 4*3)</t>
  </si>
  <si>
    <t>увеличение стоимости прочих оборотных запасов (материалов) ( приобретение сушилок для рук)</t>
  </si>
  <si>
    <t>963 323 050</t>
  </si>
  <si>
    <t>963 323 058</t>
  </si>
  <si>
    <t>963 323 048</t>
  </si>
  <si>
    <t>963 323 097</t>
  </si>
  <si>
    <t>междугордняя связь</t>
  </si>
  <si>
    <t>передача тревожного извещения</t>
  </si>
  <si>
    <t>периодический медосмотр</t>
  </si>
  <si>
    <t>увеличение стоимости материальных запасов</t>
  </si>
  <si>
    <t>услуги связи</t>
  </si>
  <si>
    <t>медикаменты</t>
  </si>
  <si>
    <t>341</t>
  </si>
  <si>
    <t>Ремонт вентиляции моечного помещения столовой</t>
  </si>
  <si>
    <t>Содержание и обслуживание спортплощадки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</si>
</sst>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_ ;\-#,##0.00\ "/>
  </numFmts>
  <fonts count="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164" fontId="8" fillId="0" borderId="11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164" fontId="5" fillId="0" borderId="12" xfId="1" applyNumberFormat="1" applyFont="1" applyBorder="1" applyAlignment="1">
      <alignment vertical="center"/>
    </xf>
    <xf numFmtId="164" fontId="8" fillId="0" borderId="3" xfId="1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64" fontId="8" fillId="0" borderId="13" xfId="1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164" fontId="5" fillId="0" borderId="2" xfId="1" applyNumberFormat="1" applyFont="1" applyBorder="1" applyAlignment="1">
      <alignment vertical="center"/>
    </xf>
    <xf numFmtId="164" fontId="8" fillId="0" borderId="23" xfId="1" applyNumberFormat="1" applyFont="1" applyBorder="1" applyAlignment="1">
      <alignment vertical="center"/>
    </xf>
    <xf numFmtId="164" fontId="8" fillId="0" borderId="19" xfId="1" applyNumberFormat="1" applyFont="1" applyBorder="1" applyAlignment="1">
      <alignment vertical="center"/>
    </xf>
    <xf numFmtId="164" fontId="5" fillId="0" borderId="7" xfId="1" applyNumberFormat="1" applyFont="1" applyBorder="1" applyAlignment="1">
      <alignment vertical="center"/>
    </xf>
    <xf numFmtId="164" fontId="5" fillId="0" borderId="24" xfId="1" applyNumberFormat="1" applyFont="1" applyBorder="1" applyAlignment="1">
      <alignment vertical="center"/>
    </xf>
    <xf numFmtId="164" fontId="8" fillId="0" borderId="25" xfId="1" applyNumberFormat="1" applyFont="1" applyBorder="1" applyAlignment="1">
      <alignment vertical="center"/>
    </xf>
    <xf numFmtId="164" fontId="5" fillId="0" borderId="6" xfId="1" applyNumberFormat="1" applyFont="1" applyBorder="1" applyAlignment="1">
      <alignment vertical="center"/>
    </xf>
    <xf numFmtId="164" fontId="5" fillId="0" borderId="26" xfId="1" applyNumberFormat="1" applyFont="1" applyBorder="1" applyAlignment="1">
      <alignment vertical="center"/>
    </xf>
    <xf numFmtId="164" fontId="8" fillId="0" borderId="8" xfId="1" applyNumberFormat="1" applyFont="1" applyBorder="1" applyAlignment="1">
      <alignment vertical="center"/>
    </xf>
    <xf numFmtId="164" fontId="5" fillId="0" borderId="27" xfId="1" applyNumberFormat="1" applyFont="1" applyBorder="1" applyAlignment="1">
      <alignment vertical="center"/>
    </xf>
    <xf numFmtId="49" fontId="5" fillId="0" borderId="1" xfId="1" applyNumberFormat="1" applyFont="1" applyBorder="1" applyAlignment="1">
      <alignment vertical="center"/>
    </xf>
    <xf numFmtId="49" fontId="8" fillId="0" borderId="11" xfId="1" applyNumberFormat="1" applyFont="1" applyBorder="1" applyAlignment="1">
      <alignment vertical="center"/>
    </xf>
    <xf numFmtId="49" fontId="5" fillId="0" borderId="6" xfId="1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2"/>
  <sheetViews>
    <sheetView tabSelected="1" topLeftCell="A7" workbookViewId="0">
      <pane ySplit="1" topLeftCell="A8" activePane="bottomLeft" state="frozen"/>
      <selection activeCell="K7" sqref="K7"/>
      <selection pane="bottomLeft" activeCell="E6" sqref="E6:E8"/>
    </sheetView>
  </sheetViews>
  <sheetFormatPr defaultColWidth="9.140625" defaultRowHeight="15.75"/>
  <cols>
    <col min="1" max="1" width="29.140625" style="1" customWidth="1"/>
    <col min="2" max="2" width="9" style="1" customWidth="1"/>
    <col min="3" max="3" width="9.42578125" style="1" customWidth="1"/>
    <col min="4" max="4" width="9.28515625" style="1" customWidth="1"/>
    <col min="5" max="5" width="14.5703125" style="3" customWidth="1"/>
    <col min="6" max="6" width="13.7109375" style="1" customWidth="1"/>
    <col min="7" max="7" width="11.5703125" style="1" customWidth="1"/>
    <col min="8" max="8" width="11.28515625" style="1" customWidth="1"/>
    <col min="9" max="10" width="12.140625" style="1" customWidth="1"/>
    <col min="11" max="11" width="16.28515625" style="1" customWidth="1"/>
    <col min="12" max="12" width="16.28515625" style="3" customWidth="1"/>
    <col min="13" max="14" width="11.28515625" style="1" customWidth="1"/>
    <col min="15" max="15" width="18.5703125" style="1" customWidth="1"/>
    <col min="16" max="16" width="11.5703125" style="1" customWidth="1"/>
    <col min="17" max="17" width="11.28515625" style="1" customWidth="1"/>
    <col min="18" max="18" width="18.5703125" style="1" customWidth="1"/>
    <col min="19" max="19" width="18.5703125" style="3" customWidth="1"/>
    <col min="20" max="20" width="11.5703125" style="1" customWidth="1"/>
    <col min="21" max="21" width="12.5703125" style="1" customWidth="1"/>
    <col min="22" max="22" width="9.85546875" style="1" customWidth="1"/>
    <col min="23" max="23" width="9.140625" style="1"/>
    <col min="24" max="24" width="12.5703125" style="1" customWidth="1"/>
    <col min="25" max="25" width="16.140625" style="1" customWidth="1"/>
    <col min="26" max="26" width="17.42578125" style="1" customWidth="1"/>
    <col min="27" max="16384" width="9.140625" style="1"/>
  </cols>
  <sheetData>
    <row r="1" spans="1:26" s="3" customFormat="1" ht="24.75" customHeight="1">
      <c r="A1" s="49" t="s">
        <v>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6" s="3" customFormat="1" ht="25.5" customHeight="1">
      <c r="A2" s="49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6">
      <c r="A3" s="1" t="s">
        <v>13</v>
      </c>
      <c r="D3" s="2" t="s">
        <v>20</v>
      </c>
      <c r="E3" s="5"/>
      <c r="F3" s="2"/>
      <c r="G3" s="2"/>
      <c r="H3" s="2"/>
      <c r="I3" s="2"/>
      <c r="J3" s="2"/>
      <c r="K3" s="2"/>
      <c r="L3" s="5"/>
      <c r="M3" s="2"/>
      <c r="N3" s="2"/>
      <c r="O3" s="2"/>
      <c r="P3" s="2"/>
      <c r="Q3" s="2"/>
      <c r="R3" s="2"/>
      <c r="S3" s="5"/>
      <c r="T3" s="2"/>
      <c r="U3" s="2"/>
    </row>
    <row r="4" spans="1:26" ht="16.5" thickBot="1"/>
    <row r="5" spans="1:26" s="3" customFormat="1" ht="37.5" customHeight="1">
      <c r="A5" s="50" t="s">
        <v>19</v>
      </c>
      <c r="B5" s="36" t="s">
        <v>16</v>
      </c>
      <c r="C5" s="53" t="s">
        <v>9</v>
      </c>
      <c r="D5" s="42" t="s">
        <v>10</v>
      </c>
      <c r="E5" s="33" t="s">
        <v>12</v>
      </c>
      <c r="F5" s="34"/>
      <c r="G5" s="34"/>
      <c r="H5" s="34"/>
      <c r="I5" s="34"/>
      <c r="J5" s="34"/>
      <c r="K5" s="35"/>
      <c r="L5" s="40" t="s">
        <v>7</v>
      </c>
      <c r="M5" s="40"/>
      <c r="N5" s="40"/>
      <c r="O5" s="40"/>
      <c r="P5" s="40"/>
      <c r="Q5" s="40"/>
      <c r="R5" s="40"/>
      <c r="S5" s="39" t="s">
        <v>8</v>
      </c>
      <c r="T5" s="40"/>
      <c r="U5" s="40"/>
      <c r="V5" s="40"/>
      <c r="W5" s="40"/>
      <c r="X5" s="40"/>
      <c r="Y5" s="41"/>
      <c r="Z5" s="32" t="s">
        <v>15</v>
      </c>
    </row>
    <row r="6" spans="1:26" s="6" customFormat="1" ht="39.75" customHeight="1">
      <c r="A6" s="51"/>
      <c r="B6" s="37"/>
      <c r="C6" s="53"/>
      <c r="D6" s="42"/>
      <c r="E6" s="60" t="s">
        <v>11</v>
      </c>
      <c r="F6" s="43" t="s">
        <v>0</v>
      </c>
      <c r="G6" s="43"/>
      <c r="H6" s="43"/>
      <c r="I6" s="43"/>
      <c r="J6" s="43"/>
      <c r="K6" s="46"/>
      <c r="L6" s="54" t="s">
        <v>11</v>
      </c>
      <c r="M6" s="43" t="s">
        <v>0</v>
      </c>
      <c r="N6" s="43"/>
      <c r="O6" s="43"/>
      <c r="P6" s="43"/>
      <c r="Q6" s="43"/>
      <c r="R6" s="44"/>
      <c r="S6" s="57" t="s">
        <v>11</v>
      </c>
      <c r="T6" s="43" t="s">
        <v>0</v>
      </c>
      <c r="U6" s="43"/>
      <c r="V6" s="43"/>
      <c r="W6" s="43"/>
      <c r="X6" s="43"/>
      <c r="Y6" s="46"/>
      <c r="Z6" s="32"/>
    </row>
    <row r="7" spans="1:26" s="6" customFormat="1" ht="39.75" customHeight="1">
      <c r="A7" s="51"/>
      <c r="B7" s="37"/>
      <c r="C7" s="53"/>
      <c r="D7" s="42"/>
      <c r="E7" s="61"/>
      <c r="F7" s="45" t="s">
        <v>1</v>
      </c>
      <c r="G7" s="45"/>
      <c r="H7" s="45" t="s">
        <v>2</v>
      </c>
      <c r="I7" s="45"/>
      <c r="J7" s="45"/>
      <c r="K7" s="47" t="s">
        <v>3</v>
      </c>
      <c r="L7" s="55"/>
      <c r="M7" s="45" t="s">
        <v>1</v>
      </c>
      <c r="N7" s="45"/>
      <c r="O7" s="45" t="s">
        <v>2</v>
      </c>
      <c r="P7" s="45"/>
      <c r="Q7" s="45"/>
      <c r="R7" s="48" t="s">
        <v>3</v>
      </c>
      <c r="S7" s="58"/>
      <c r="T7" s="45" t="s">
        <v>1</v>
      </c>
      <c r="U7" s="45"/>
      <c r="V7" s="45" t="s">
        <v>2</v>
      </c>
      <c r="W7" s="45"/>
      <c r="X7" s="45"/>
      <c r="Y7" s="47" t="s">
        <v>3</v>
      </c>
      <c r="Z7" s="32"/>
    </row>
    <row r="8" spans="1:26" s="6" customFormat="1" ht="72" customHeight="1">
      <c r="A8" s="52"/>
      <c r="B8" s="38"/>
      <c r="C8" s="53"/>
      <c r="D8" s="42"/>
      <c r="E8" s="62"/>
      <c r="F8" s="4" t="s">
        <v>4</v>
      </c>
      <c r="G8" s="4" t="s">
        <v>5</v>
      </c>
      <c r="H8" s="4" t="s">
        <v>6</v>
      </c>
      <c r="I8" s="4" t="s">
        <v>4</v>
      </c>
      <c r="J8" s="4" t="s">
        <v>5</v>
      </c>
      <c r="K8" s="47"/>
      <c r="L8" s="56"/>
      <c r="M8" s="4" t="s">
        <v>4</v>
      </c>
      <c r="N8" s="4" t="s">
        <v>5</v>
      </c>
      <c r="O8" s="4" t="s">
        <v>6</v>
      </c>
      <c r="P8" s="4" t="s">
        <v>4</v>
      </c>
      <c r="Q8" s="4" t="s">
        <v>5</v>
      </c>
      <c r="R8" s="48"/>
      <c r="S8" s="59"/>
      <c r="T8" s="7" t="s">
        <v>4</v>
      </c>
      <c r="U8" s="7" t="s">
        <v>5</v>
      </c>
      <c r="V8" s="7" t="s">
        <v>6</v>
      </c>
      <c r="W8" s="7" t="s">
        <v>4</v>
      </c>
      <c r="X8" s="7" t="s">
        <v>5</v>
      </c>
      <c r="Y8" s="47"/>
      <c r="Z8" s="32"/>
    </row>
    <row r="9" spans="1:26">
      <c r="A9" s="6" t="s">
        <v>27</v>
      </c>
      <c r="B9" s="8" t="s">
        <v>25</v>
      </c>
      <c r="C9" s="8" t="s">
        <v>28</v>
      </c>
      <c r="D9" s="17" t="s">
        <v>29</v>
      </c>
      <c r="E9" s="11">
        <f>SUM(F9+G9+I9+J9+K9)</f>
        <v>68841</v>
      </c>
      <c r="F9" s="12"/>
      <c r="G9" s="12"/>
      <c r="H9" s="12"/>
      <c r="I9" s="12"/>
      <c r="J9" s="12"/>
      <c r="K9" s="13">
        <v>68841</v>
      </c>
      <c r="L9" s="14">
        <f>SUM(M9+N9+P9+Q9+R9)</f>
        <v>0</v>
      </c>
      <c r="M9" s="12"/>
      <c r="N9" s="12"/>
      <c r="O9" s="12"/>
      <c r="P9" s="12"/>
      <c r="Q9" s="12"/>
      <c r="R9" s="19"/>
      <c r="S9" s="11">
        <f>SUM(T9+U9+W9+X9+Y9)</f>
        <v>68841</v>
      </c>
      <c r="T9" s="12">
        <f>SUM(F9+M9)</f>
        <v>0</v>
      </c>
      <c r="U9" s="12">
        <f>SUM(G9+N9)</f>
        <v>0</v>
      </c>
      <c r="V9" s="12"/>
      <c r="W9" s="12">
        <f>SUM(I9+P9)</f>
        <v>0</v>
      </c>
      <c r="X9" s="12">
        <f>SUM(J9+Q9)</f>
        <v>0</v>
      </c>
      <c r="Y9" s="13">
        <f>SUM(K9+R9)</f>
        <v>68841</v>
      </c>
      <c r="Z9" s="15"/>
    </row>
    <row r="10" spans="1:26" ht="76.5">
      <c r="A10" s="8" t="s">
        <v>24</v>
      </c>
      <c r="B10" s="8" t="s">
        <v>25</v>
      </c>
      <c r="C10" s="8" t="s">
        <v>30</v>
      </c>
      <c r="D10" s="17" t="s">
        <v>26</v>
      </c>
      <c r="E10" s="11">
        <f t="shared" ref="E10:E58" si="0">SUM(F10+G10+I10+J10+K10)</f>
        <v>4495660</v>
      </c>
      <c r="F10" s="12"/>
      <c r="G10" s="12">
        <v>4495660</v>
      </c>
      <c r="H10" s="29"/>
      <c r="I10" s="12"/>
      <c r="J10" s="12"/>
      <c r="K10" s="13"/>
      <c r="L10" s="14">
        <f t="shared" ref="L10:L57" si="1">SUM(M10+N10+P10+Q10+R10)</f>
        <v>0</v>
      </c>
      <c r="M10" s="12"/>
      <c r="N10" s="12"/>
      <c r="O10" s="12"/>
      <c r="P10" s="12"/>
      <c r="Q10" s="12"/>
      <c r="R10" s="19"/>
      <c r="S10" s="11">
        <f t="shared" ref="S10:S57" si="2">SUM(T10+U10+W10+X10+Y10)</f>
        <v>4495660</v>
      </c>
      <c r="T10" s="12">
        <f t="shared" ref="T10:T57" si="3">SUM(F10+M10)</f>
        <v>0</v>
      </c>
      <c r="U10" s="12">
        <f t="shared" ref="U10:U57" si="4">SUM(G10+N10)</f>
        <v>4495660</v>
      </c>
      <c r="V10" s="29"/>
      <c r="W10" s="12">
        <f t="shared" ref="W10:W57" si="5">SUM(I10+P10)</f>
        <v>0</v>
      </c>
      <c r="X10" s="12">
        <f t="shared" ref="X10:X57" si="6">SUM(J10+Q10)</f>
        <v>0</v>
      </c>
      <c r="Y10" s="13">
        <f t="shared" ref="Y10:Y57" si="7">SUM(K10+R10)</f>
        <v>0</v>
      </c>
      <c r="Z10" s="15"/>
    </row>
    <row r="11" spans="1:26">
      <c r="A11" s="8" t="s">
        <v>31</v>
      </c>
      <c r="B11" s="8" t="s">
        <v>25</v>
      </c>
      <c r="C11" s="8" t="s">
        <v>30</v>
      </c>
      <c r="D11" s="17" t="s">
        <v>26</v>
      </c>
      <c r="E11" s="11">
        <f t="shared" si="0"/>
        <v>314141.27</v>
      </c>
      <c r="F11" s="12"/>
      <c r="G11" s="12"/>
      <c r="H11" s="29"/>
      <c r="I11" s="12"/>
      <c r="J11" s="12"/>
      <c r="K11" s="13">
        <v>314141.27</v>
      </c>
      <c r="L11" s="14">
        <f t="shared" si="1"/>
        <v>0</v>
      </c>
      <c r="M11" s="12"/>
      <c r="N11" s="12"/>
      <c r="O11" s="12"/>
      <c r="P11" s="12"/>
      <c r="Q11" s="12"/>
      <c r="R11" s="19"/>
      <c r="S11" s="11">
        <f t="shared" si="2"/>
        <v>314141.27</v>
      </c>
      <c r="T11" s="12">
        <f t="shared" si="3"/>
        <v>0</v>
      </c>
      <c r="U11" s="12">
        <f t="shared" si="4"/>
        <v>0</v>
      </c>
      <c r="V11" s="29"/>
      <c r="W11" s="12">
        <f t="shared" si="5"/>
        <v>0</v>
      </c>
      <c r="X11" s="12">
        <f t="shared" si="6"/>
        <v>0</v>
      </c>
      <c r="Y11" s="13">
        <f t="shared" si="7"/>
        <v>314141.27</v>
      </c>
      <c r="Z11" s="15"/>
    </row>
    <row r="12" spans="1:26" ht="25.5">
      <c r="A12" s="8" t="s">
        <v>32</v>
      </c>
      <c r="B12" s="8" t="s">
        <v>25</v>
      </c>
      <c r="C12" s="8" t="s">
        <v>30</v>
      </c>
      <c r="D12" s="17" t="s">
        <v>33</v>
      </c>
      <c r="E12" s="11">
        <f t="shared" si="0"/>
        <v>335553.2</v>
      </c>
      <c r="F12" s="12"/>
      <c r="G12" s="12"/>
      <c r="H12" s="29"/>
      <c r="I12" s="12"/>
      <c r="J12" s="12"/>
      <c r="K12" s="13">
        <v>335553.2</v>
      </c>
      <c r="L12" s="14">
        <f t="shared" si="1"/>
        <v>0</v>
      </c>
      <c r="M12" s="12"/>
      <c r="N12" s="12"/>
      <c r="O12" s="12"/>
      <c r="P12" s="12"/>
      <c r="Q12" s="12"/>
      <c r="R12" s="19"/>
      <c r="S12" s="11">
        <f>SUM(T12+U12+W12+X12+Y12)</f>
        <v>335553.2</v>
      </c>
      <c r="T12" s="12">
        <f t="shared" si="3"/>
        <v>0</v>
      </c>
      <c r="U12" s="12">
        <f t="shared" si="4"/>
        <v>0</v>
      </c>
      <c r="V12" s="29"/>
      <c r="W12" s="12">
        <f t="shared" si="5"/>
        <v>0</v>
      </c>
      <c r="X12" s="12">
        <f t="shared" si="6"/>
        <v>0</v>
      </c>
      <c r="Y12" s="13">
        <f t="shared" si="7"/>
        <v>335553.2</v>
      </c>
      <c r="Z12" s="15"/>
    </row>
    <row r="13" spans="1:26" ht="76.5">
      <c r="A13" s="8" t="s">
        <v>34</v>
      </c>
      <c r="B13" s="8" t="s">
        <v>25</v>
      </c>
      <c r="C13" s="8" t="s">
        <v>35</v>
      </c>
      <c r="D13" s="17" t="s">
        <v>36</v>
      </c>
      <c r="E13" s="11">
        <f t="shared" si="0"/>
        <v>193362.5</v>
      </c>
      <c r="F13" s="12"/>
      <c r="G13" s="12"/>
      <c r="H13" s="29" t="s">
        <v>84</v>
      </c>
      <c r="I13" s="12"/>
      <c r="J13" s="12">
        <v>193362.5</v>
      </c>
      <c r="K13" s="13"/>
      <c r="L13" s="14"/>
      <c r="M13" s="12"/>
      <c r="N13" s="12"/>
      <c r="O13" s="12"/>
      <c r="P13" s="12"/>
      <c r="Q13" s="12"/>
      <c r="R13" s="19"/>
      <c r="S13" s="11">
        <f t="shared" ref="S13:S16" si="8">SUM(T13+U13+W13+X13+Y13)</f>
        <v>193362.5</v>
      </c>
      <c r="T13" s="12">
        <f t="shared" ref="T13:T16" si="9">SUM(F13+M13)</f>
        <v>0</v>
      </c>
      <c r="U13" s="12">
        <f t="shared" ref="U13:U16" si="10">SUM(G13+N13)</f>
        <v>0</v>
      </c>
      <c r="V13" s="29" t="s">
        <v>84</v>
      </c>
      <c r="W13" s="12">
        <f t="shared" ref="W13:W16" si="11">SUM(I13+P13)</f>
        <v>0</v>
      </c>
      <c r="X13" s="12">
        <f t="shared" ref="X13:X16" si="12">SUM(J13+Q13)</f>
        <v>193362.5</v>
      </c>
      <c r="Y13" s="13">
        <f t="shared" ref="Y13:Y16" si="13">SUM(K13+R13)</f>
        <v>0</v>
      </c>
      <c r="Z13" s="15"/>
    </row>
    <row r="14" spans="1:26" ht="38.25">
      <c r="A14" s="8" t="s">
        <v>37</v>
      </c>
      <c r="B14" s="8" t="s">
        <v>25</v>
      </c>
      <c r="C14" s="8" t="s">
        <v>35</v>
      </c>
      <c r="D14" s="17" t="s">
        <v>36</v>
      </c>
      <c r="E14" s="11">
        <f t="shared" si="0"/>
        <v>358050</v>
      </c>
      <c r="F14" s="12"/>
      <c r="G14" s="12"/>
      <c r="H14" s="29" t="s">
        <v>85</v>
      </c>
      <c r="I14" s="12"/>
      <c r="J14" s="12">
        <v>358050</v>
      </c>
      <c r="K14" s="13"/>
      <c r="L14" s="14"/>
      <c r="M14" s="12"/>
      <c r="N14" s="12"/>
      <c r="O14" s="12"/>
      <c r="P14" s="12"/>
      <c r="Q14" s="12"/>
      <c r="R14" s="19"/>
      <c r="S14" s="11">
        <f t="shared" si="8"/>
        <v>358050</v>
      </c>
      <c r="T14" s="12">
        <f t="shared" si="9"/>
        <v>0</v>
      </c>
      <c r="U14" s="12">
        <f t="shared" si="10"/>
        <v>0</v>
      </c>
      <c r="V14" s="29" t="s">
        <v>85</v>
      </c>
      <c r="W14" s="12">
        <f t="shared" si="11"/>
        <v>0</v>
      </c>
      <c r="X14" s="12">
        <f t="shared" si="12"/>
        <v>358050</v>
      </c>
      <c r="Y14" s="13">
        <f t="shared" si="13"/>
        <v>0</v>
      </c>
      <c r="Z14" s="15"/>
    </row>
    <row r="15" spans="1:26" ht="76.5">
      <c r="A15" s="8" t="s">
        <v>38</v>
      </c>
      <c r="B15" s="8" t="s">
        <v>25</v>
      </c>
      <c r="C15" s="8" t="s">
        <v>35</v>
      </c>
      <c r="D15" s="17" t="s">
        <v>36</v>
      </c>
      <c r="E15" s="11">
        <f t="shared" si="0"/>
        <v>1805997.43</v>
      </c>
      <c r="F15" s="12"/>
      <c r="G15" s="12"/>
      <c r="H15" s="29" t="s">
        <v>86</v>
      </c>
      <c r="I15" s="12"/>
      <c r="J15" s="12">
        <v>1805997.43</v>
      </c>
      <c r="K15" s="13"/>
      <c r="L15" s="14"/>
      <c r="M15" s="12"/>
      <c r="N15" s="12"/>
      <c r="O15" s="12"/>
      <c r="P15" s="12"/>
      <c r="Q15" s="12"/>
      <c r="R15" s="19"/>
      <c r="S15" s="11">
        <f t="shared" si="8"/>
        <v>1805997.43</v>
      </c>
      <c r="T15" s="12">
        <f t="shared" si="9"/>
        <v>0</v>
      </c>
      <c r="U15" s="12">
        <f t="shared" si="10"/>
        <v>0</v>
      </c>
      <c r="V15" s="29" t="s">
        <v>86</v>
      </c>
      <c r="W15" s="12">
        <f t="shared" si="11"/>
        <v>0</v>
      </c>
      <c r="X15" s="12">
        <f t="shared" si="12"/>
        <v>1805997.43</v>
      </c>
      <c r="Y15" s="13">
        <f t="shared" si="13"/>
        <v>0</v>
      </c>
      <c r="Z15" s="15"/>
    </row>
    <row r="16" spans="1:26">
      <c r="A16" s="8" t="s">
        <v>39</v>
      </c>
      <c r="B16" s="8" t="s">
        <v>42</v>
      </c>
      <c r="C16" s="8" t="s">
        <v>35</v>
      </c>
      <c r="D16" s="17" t="s">
        <v>36</v>
      </c>
      <c r="E16" s="11">
        <f t="shared" si="0"/>
        <v>122745.28</v>
      </c>
      <c r="F16" s="12"/>
      <c r="G16" s="12"/>
      <c r="H16" s="29" t="s">
        <v>87</v>
      </c>
      <c r="I16" s="12"/>
      <c r="J16" s="12">
        <v>122745.28</v>
      </c>
      <c r="K16" s="13"/>
      <c r="L16" s="14"/>
      <c r="M16" s="12"/>
      <c r="N16" s="12"/>
      <c r="O16" s="12"/>
      <c r="P16" s="12"/>
      <c r="Q16" s="12"/>
      <c r="R16" s="19"/>
      <c r="S16" s="11">
        <f t="shared" si="8"/>
        <v>122745.28</v>
      </c>
      <c r="T16" s="12">
        <f t="shared" si="9"/>
        <v>0</v>
      </c>
      <c r="U16" s="12">
        <f t="shared" si="10"/>
        <v>0</v>
      </c>
      <c r="V16" s="29" t="s">
        <v>87</v>
      </c>
      <c r="W16" s="12">
        <f t="shared" si="11"/>
        <v>0</v>
      </c>
      <c r="X16" s="12">
        <f t="shared" si="12"/>
        <v>122745.28</v>
      </c>
      <c r="Y16" s="13">
        <f t="shared" si="13"/>
        <v>0</v>
      </c>
      <c r="Z16" s="15"/>
    </row>
    <row r="17" spans="1:26" s="3" customFormat="1" ht="16.5" thickBot="1">
      <c r="A17" s="9" t="s">
        <v>17</v>
      </c>
      <c r="B17" s="9"/>
      <c r="C17" s="9"/>
      <c r="D17" s="18"/>
      <c r="E17" s="11">
        <f>SUM(E9:E16)</f>
        <v>7694350.6799999997</v>
      </c>
      <c r="F17" s="11">
        <f t="shared" ref="F17:Z17" si="14">SUM(F9:F16)</f>
        <v>0</v>
      </c>
      <c r="G17" s="11">
        <f t="shared" si="14"/>
        <v>4495660</v>
      </c>
      <c r="H17" s="30">
        <f t="shared" si="14"/>
        <v>0</v>
      </c>
      <c r="I17" s="11">
        <f t="shared" si="14"/>
        <v>0</v>
      </c>
      <c r="J17" s="11">
        <f t="shared" si="14"/>
        <v>2480155.2099999995</v>
      </c>
      <c r="K17" s="11">
        <f t="shared" si="14"/>
        <v>718535.47</v>
      </c>
      <c r="L17" s="11">
        <f t="shared" si="14"/>
        <v>0</v>
      </c>
      <c r="M17" s="11">
        <f t="shared" si="14"/>
        <v>0</v>
      </c>
      <c r="N17" s="11">
        <f t="shared" si="14"/>
        <v>0</v>
      </c>
      <c r="O17" s="11">
        <f t="shared" si="14"/>
        <v>0</v>
      </c>
      <c r="P17" s="11">
        <f t="shared" si="14"/>
        <v>0</v>
      </c>
      <c r="Q17" s="11">
        <f t="shared" si="14"/>
        <v>0</v>
      </c>
      <c r="R17" s="20">
        <f t="shared" si="14"/>
        <v>0</v>
      </c>
      <c r="S17" s="16">
        <f t="shared" si="14"/>
        <v>7694350.6799999997</v>
      </c>
      <c r="T17" s="16">
        <f t="shared" si="14"/>
        <v>0</v>
      </c>
      <c r="U17" s="16">
        <f t="shared" si="14"/>
        <v>4495660</v>
      </c>
      <c r="V17" s="16">
        <f t="shared" si="14"/>
        <v>0</v>
      </c>
      <c r="W17" s="16">
        <f t="shared" si="14"/>
        <v>0</v>
      </c>
      <c r="X17" s="16">
        <f t="shared" si="14"/>
        <v>2480155.2099999995</v>
      </c>
      <c r="Y17" s="24">
        <f t="shared" si="14"/>
        <v>718535.47</v>
      </c>
      <c r="Z17" s="14">
        <f t="shared" si="14"/>
        <v>0</v>
      </c>
    </row>
    <row r="18" spans="1:26">
      <c r="A18" s="8" t="s">
        <v>40</v>
      </c>
      <c r="B18" s="8" t="s">
        <v>25</v>
      </c>
      <c r="C18" s="8" t="s">
        <v>45</v>
      </c>
      <c r="D18" s="17" t="s">
        <v>49</v>
      </c>
      <c r="E18" s="11">
        <f t="shared" si="0"/>
        <v>1030360</v>
      </c>
      <c r="F18" s="12"/>
      <c r="G18" s="12">
        <v>1030360</v>
      </c>
      <c r="H18" s="29"/>
      <c r="I18" s="12"/>
      <c r="J18" s="12"/>
      <c r="K18" s="13"/>
      <c r="L18" s="14">
        <f t="shared" si="1"/>
        <v>0</v>
      </c>
      <c r="M18" s="12"/>
      <c r="N18" s="12"/>
      <c r="O18" s="12"/>
      <c r="P18" s="12"/>
      <c r="Q18" s="12"/>
      <c r="R18" s="13"/>
      <c r="S18" s="21">
        <f t="shared" si="2"/>
        <v>1030360</v>
      </c>
      <c r="T18" s="22">
        <f t="shared" si="3"/>
        <v>0</v>
      </c>
      <c r="U18" s="22">
        <f t="shared" si="4"/>
        <v>1030360</v>
      </c>
      <c r="V18" s="22"/>
      <c r="W18" s="22">
        <f t="shared" si="5"/>
        <v>0</v>
      </c>
      <c r="X18" s="22">
        <f t="shared" si="6"/>
        <v>0</v>
      </c>
      <c r="Y18" s="23">
        <f t="shared" si="7"/>
        <v>0</v>
      </c>
      <c r="Z18" s="15"/>
    </row>
    <row r="19" spans="1:26">
      <c r="A19" s="8" t="s">
        <v>40</v>
      </c>
      <c r="B19" s="8" t="s">
        <v>25</v>
      </c>
      <c r="C19" s="8" t="s">
        <v>45</v>
      </c>
      <c r="D19" s="17" t="s">
        <v>49</v>
      </c>
      <c r="E19" s="11">
        <f t="shared" si="0"/>
        <v>123990</v>
      </c>
      <c r="F19" s="12"/>
      <c r="G19" s="12"/>
      <c r="H19" s="29"/>
      <c r="I19" s="12"/>
      <c r="J19" s="12"/>
      <c r="K19" s="13">
        <v>123990</v>
      </c>
      <c r="L19" s="14"/>
      <c r="M19" s="12"/>
      <c r="N19" s="12"/>
      <c r="O19" s="12"/>
      <c r="P19" s="12"/>
      <c r="Q19" s="12"/>
      <c r="R19" s="13"/>
      <c r="S19" s="21">
        <f t="shared" si="2"/>
        <v>123990</v>
      </c>
      <c r="T19" s="22">
        <f t="shared" ref="T19:T51" si="15">SUM(F19+M19)</f>
        <v>0</v>
      </c>
      <c r="U19" s="22">
        <f t="shared" ref="U19:U51" si="16">SUM(G19+N19)</f>
        <v>0</v>
      </c>
      <c r="V19" s="22"/>
      <c r="W19" s="22">
        <f t="shared" ref="W19:W51" si="17">SUM(I19+P19)</f>
        <v>0</v>
      </c>
      <c r="X19" s="22">
        <f t="shared" ref="X19:X51" si="18">SUM(J19+Q19)</f>
        <v>0</v>
      </c>
      <c r="Y19" s="23">
        <f t="shared" ref="Y19:Y51" si="19">SUM(K19+R19)</f>
        <v>123990</v>
      </c>
      <c r="Z19" s="15"/>
    </row>
    <row r="20" spans="1:26">
      <c r="A20" s="8" t="s">
        <v>40</v>
      </c>
      <c r="B20" s="8" t="s">
        <v>42</v>
      </c>
      <c r="C20" s="8" t="s">
        <v>45</v>
      </c>
      <c r="D20" s="17" t="s">
        <v>49</v>
      </c>
      <c r="E20" s="11">
        <f t="shared" si="0"/>
        <v>90342.080000000002</v>
      </c>
      <c r="F20" s="12"/>
      <c r="G20" s="12"/>
      <c r="H20" s="29" t="s">
        <v>87</v>
      </c>
      <c r="I20" s="12"/>
      <c r="J20" s="12">
        <v>90342.080000000002</v>
      </c>
      <c r="K20" s="13"/>
      <c r="L20" s="14"/>
      <c r="M20" s="12"/>
      <c r="N20" s="12"/>
      <c r="O20" s="12"/>
      <c r="P20" s="12"/>
      <c r="Q20" s="12"/>
      <c r="R20" s="13"/>
      <c r="S20" s="21">
        <f t="shared" si="2"/>
        <v>90342.080000000002</v>
      </c>
      <c r="T20" s="22">
        <f t="shared" si="15"/>
        <v>0</v>
      </c>
      <c r="U20" s="22">
        <f t="shared" si="16"/>
        <v>0</v>
      </c>
      <c r="V20" s="29" t="s">
        <v>87</v>
      </c>
      <c r="W20" s="22">
        <f t="shared" si="17"/>
        <v>0</v>
      </c>
      <c r="X20" s="22">
        <f t="shared" si="18"/>
        <v>90342.080000000002</v>
      </c>
      <c r="Y20" s="23">
        <f t="shared" si="19"/>
        <v>0</v>
      </c>
      <c r="Z20" s="15"/>
    </row>
    <row r="21" spans="1:26">
      <c r="A21" s="8" t="s">
        <v>41</v>
      </c>
      <c r="B21" s="8" t="s">
        <v>25</v>
      </c>
      <c r="C21" s="8" t="s">
        <v>46</v>
      </c>
      <c r="D21" s="17" t="s">
        <v>50</v>
      </c>
      <c r="E21" s="11">
        <f t="shared" si="0"/>
        <v>299100</v>
      </c>
      <c r="F21" s="12"/>
      <c r="G21" s="12">
        <v>299100</v>
      </c>
      <c r="H21" s="29"/>
      <c r="I21" s="12"/>
      <c r="J21" s="12"/>
      <c r="K21" s="13"/>
      <c r="L21" s="14"/>
      <c r="M21" s="12"/>
      <c r="N21" s="12"/>
      <c r="O21" s="12"/>
      <c r="P21" s="12"/>
      <c r="Q21" s="12"/>
      <c r="R21" s="13"/>
      <c r="S21" s="21">
        <f t="shared" si="2"/>
        <v>299100</v>
      </c>
      <c r="T21" s="22">
        <f t="shared" si="15"/>
        <v>0</v>
      </c>
      <c r="U21" s="22">
        <f t="shared" si="16"/>
        <v>299100</v>
      </c>
      <c r="V21" s="29"/>
      <c r="W21" s="22">
        <f t="shared" si="17"/>
        <v>0</v>
      </c>
      <c r="X21" s="22">
        <f t="shared" si="18"/>
        <v>0</v>
      </c>
      <c r="Y21" s="23">
        <f t="shared" si="19"/>
        <v>0</v>
      </c>
      <c r="Z21" s="15"/>
    </row>
    <row r="22" spans="1:26">
      <c r="A22" s="8" t="s">
        <v>41</v>
      </c>
      <c r="B22" s="8" t="s">
        <v>25</v>
      </c>
      <c r="C22" s="8" t="s">
        <v>46</v>
      </c>
      <c r="D22" s="17" t="s">
        <v>50</v>
      </c>
      <c r="E22" s="11">
        <f t="shared" si="0"/>
        <v>37445</v>
      </c>
      <c r="F22" s="12"/>
      <c r="G22" s="12"/>
      <c r="H22" s="29"/>
      <c r="I22" s="12"/>
      <c r="J22" s="12"/>
      <c r="K22" s="13">
        <v>37445</v>
      </c>
      <c r="L22" s="14"/>
      <c r="M22" s="12"/>
      <c r="N22" s="12"/>
      <c r="O22" s="12"/>
      <c r="P22" s="12"/>
      <c r="Q22" s="12"/>
      <c r="R22" s="13"/>
      <c r="S22" s="21">
        <f t="shared" si="2"/>
        <v>37445</v>
      </c>
      <c r="T22" s="22">
        <f t="shared" si="15"/>
        <v>0</v>
      </c>
      <c r="U22" s="22">
        <f t="shared" si="16"/>
        <v>0</v>
      </c>
      <c r="V22" s="29"/>
      <c r="W22" s="22">
        <f t="shared" si="17"/>
        <v>0</v>
      </c>
      <c r="X22" s="22">
        <f t="shared" si="18"/>
        <v>0</v>
      </c>
      <c r="Y22" s="23">
        <f t="shared" si="19"/>
        <v>37445</v>
      </c>
      <c r="Z22" s="15"/>
    </row>
    <row r="23" spans="1:26">
      <c r="A23" s="8" t="s">
        <v>41</v>
      </c>
      <c r="B23" s="8" t="s">
        <v>42</v>
      </c>
      <c r="C23" s="8" t="s">
        <v>46</v>
      </c>
      <c r="D23" s="17" t="s">
        <v>50</v>
      </c>
      <c r="E23" s="11">
        <f t="shared" si="0"/>
        <v>27283.200000000001</v>
      </c>
      <c r="F23" s="12"/>
      <c r="G23" s="12"/>
      <c r="H23" s="29" t="s">
        <v>87</v>
      </c>
      <c r="I23" s="12"/>
      <c r="J23" s="12">
        <v>27283.200000000001</v>
      </c>
      <c r="K23" s="13"/>
      <c r="L23" s="14"/>
      <c r="M23" s="12"/>
      <c r="N23" s="12"/>
      <c r="O23" s="12"/>
      <c r="P23" s="12"/>
      <c r="Q23" s="12"/>
      <c r="R23" s="13"/>
      <c r="S23" s="21">
        <f t="shared" si="2"/>
        <v>27283.200000000001</v>
      </c>
      <c r="T23" s="22">
        <f t="shared" si="15"/>
        <v>0</v>
      </c>
      <c r="U23" s="22">
        <f t="shared" si="16"/>
        <v>0</v>
      </c>
      <c r="V23" s="29" t="s">
        <v>87</v>
      </c>
      <c r="W23" s="22">
        <f t="shared" si="17"/>
        <v>0</v>
      </c>
      <c r="X23" s="22">
        <f t="shared" si="18"/>
        <v>27283.200000000001</v>
      </c>
      <c r="Y23" s="23">
        <f t="shared" si="19"/>
        <v>0</v>
      </c>
      <c r="Z23" s="15"/>
    </row>
    <row r="24" spans="1:26" ht="38.25">
      <c r="A24" s="8" t="s">
        <v>43</v>
      </c>
      <c r="B24" s="8" t="s">
        <v>25</v>
      </c>
      <c r="C24" s="8" t="s">
        <v>57</v>
      </c>
      <c r="D24" s="17" t="s">
        <v>58</v>
      </c>
      <c r="E24" s="11">
        <f t="shared" si="0"/>
        <v>93.72</v>
      </c>
      <c r="F24" s="12"/>
      <c r="G24" s="12"/>
      <c r="H24" s="29"/>
      <c r="I24" s="12"/>
      <c r="J24" s="12"/>
      <c r="K24" s="13">
        <v>93.72</v>
      </c>
      <c r="L24" s="14"/>
      <c r="M24" s="12"/>
      <c r="N24" s="12"/>
      <c r="O24" s="12"/>
      <c r="P24" s="12"/>
      <c r="Q24" s="12"/>
      <c r="R24" s="13"/>
      <c r="S24" s="21">
        <f t="shared" si="2"/>
        <v>93.72</v>
      </c>
      <c r="T24" s="22">
        <f t="shared" si="15"/>
        <v>0</v>
      </c>
      <c r="U24" s="22">
        <f t="shared" si="16"/>
        <v>0</v>
      </c>
      <c r="V24" s="29"/>
      <c r="W24" s="22">
        <f t="shared" si="17"/>
        <v>0</v>
      </c>
      <c r="X24" s="22">
        <f t="shared" si="18"/>
        <v>0</v>
      </c>
      <c r="Y24" s="23">
        <f t="shared" si="19"/>
        <v>93.72</v>
      </c>
      <c r="Z24" s="15"/>
    </row>
    <row r="25" spans="1:26" ht="38.25">
      <c r="A25" s="8" t="s">
        <v>43</v>
      </c>
      <c r="B25" s="8" t="s">
        <v>25</v>
      </c>
      <c r="C25" s="8" t="s">
        <v>57</v>
      </c>
      <c r="D25" s="17" t="s">
        <v>59</v>
      </c>
      <c r="E25" s="11">
        <f t="shared" si="0"/>
        <v>20000</v>
      </c>
      <c r="F25" s="12"/>
      <c r="G25" s="12"/>
      <c r="H25" s="29"/>
      <c r="I25" s="12"/>
      <c r="J25" s="12"/>
      <c r="K25" s="13">
        <v>20000</v>
      </c>
      <c r="L25" s="14"/>
      <c r="M25" s="12"/>
      <c r="N25" s="12"/>
      <c r="O25" s="12"/>
      <c r="P25" s="12"/>
      <c r="Q25" s="12"/>
      <c r="R25" s="13"/>
      <c r="S25" s="21">
        <f t="shared" si="2"/>
        <v>20000</v>
      </c>
      <c r="T25" s="22">
        <f t="shared" si="15"/>
        <v>0</v>
      </c>
      <c r="U25" s="22">
        <f t="shared" si="16"/>
        <v>0</v>
      </c>
      <c r="V25" s="29"/>
      <c r="W25" s="22">
        <f t="shared" si="17"/>
        <v>0</v>
      </c>
      <c r="X25" s="22">
        <f t="shared" si="18"/>
        <v>0</v>
      </c>
      <c r="Y25" s="23">
        <f t="shared" si="19"/>
        <v>20000</v>
      </c>
      <c r="Z25" s="15"/>
    </row>
    <row r="26" spans="1:26">
      <c r="A26" s="8" t="s">
        <v>88</v>
      </c>
      <c r="B26" s="8" t="s">
        <v>25</v>
      </c>
      <c r="C26" s="8" t="s">
        <v>47</v>
      </c>
      <c r="D26" s="17" t="s">
        <v>51</v>
      </c>
      <c r="E26" s="11">
        <f>G26</f>
        <v>180</v>
      </c>
      <c r="F26" s="12"/>
      <c r="G26" s="12">
        <v>180</v>
      </c>
      <c r="H26" s="29"/>
      <c r="I26" s="12"/>
      <c r="J26" s="12"/>
      <c r="K26" s="13"/>
      <c r="L26" s="14"/>
      <c r="M26" s="12"/>
      <c r="N26" s="12"/>
      <c r="O26" s="12"/>
      <c r="P26" s="12"/>
      <c r="Q26" s="12"/>
      <c r="R26" s="13"/>
      <c r="S26" s="21"/>
      <c r="T26" s="22"/>
      <c r="U26" s="22"/>
      <c r="V26" s="29"/>
      <c r="W26" s="22"/>
      <c r="X26" s="22"/>
      <c r="Y26" s="23"/>
      <c r="Z26" s="15"/>
    </row>
    <row r="27" spans="1:26">
      <c r="A27" s="8" t="s">
        <v>89</v>
      </c>
      <c r="B27" s="8" t="s">
        <v>25</v>
      </c>
      <c r="C27" s="8" t="s">
        <v>47</v>
      </c>
      <c r="D27" s="17" t="s">
        <v>51</v>
      </c>
      <c r="E27" s="11">
        <f t="shared" si="0"/>
        <v>6600</v>
      </c>
      <c r="F27" s="12"/>
      <c r="G27" s="12">
        <v>6600</v>
      </c>
      <c r="H27" s="29"/>
      <c r="I27" s="12"/>
      <c r="J27" s="12"/>
      <c r="K27" s="13"/>
      <c r="L27" s="14"/>
      <c r="M27" s="12"/>
      <c r="N27" s="12"/>
      <c r="O27" s="12"/>
      <c r="P27" s="12"/>
      <c r="Q27" s="12"/>
      <c r="R27" s="13"/>
      <c r="S27" s="21">
        <f t="shared" si="2"/>
        <v>6600</v>
      </c>
      <c r="T27" s="22">
        <f t="shared" si="15"/>
        <v>0</v>
      </c>
      <c r="U27" s="22">
        <f t="shared" si="16"/>
        <v>6600</v>
      </c>
      <c r="V27" s="29"/>
      <c r="W27" s="22">
        <f t="shared" si="17"/>
        <v>0</v>
      </c>
      <c r="X27" s="22">
        <f t="shared" si="18"/>
        <v>0</v>
      </c>
      <c r="Y27" s="23">
        <f t="shared" si="19"/>
        <v>0</v>
      </c>
      <c r="Z27" s="15"/>
    </row>
    <row r="28" spans="1:26">
      <c r="A28" s="8" t="s">
        <v>92</v>
      </c>
      <c r="B28" s="8" t="s">
        <v>25</v>
      </c>
      <c r="C28" s="8" t="s">
        <v>47</v>
      </c>
      <c r="D28" s="17" t="s">
        <v>51</v>
      </c>
      <c r="E28" s="11">
        <f t="shared" si="0"/>
        <v>26400</v>
      </c>
      <c r="F28" s="12"/>
      <c r="G28" s="12">
        <v>26400</v>
      </c>
      <c r="H28" s="29"/>
      <c r="I28" s="12"/>
      <c r="J28" s="12"/>
      <c r="K28" s="13"/>
      <c r="L28" s="14"/>
      <c r="M28" s="12"/>
      <c r="N28" s="12"/>
      <c r="O28" s="12"/>
      <c r="P28" s="12"/>
      <c r="Q28" s="12"/>
      <c r="R28" s="13"/>
      <c r="S28" s="21"/>
      <c r="T28" s="22"/>
      <c r="U28" s="22"/>
      <c r="V28" s="29"/>
      <c r="W28" s="22"/>
      <c r="X28" s="22"/>
      <c r="Y28" s="23"/>
      <c r="Z28" s="15"/>
    </row>
    <row r="29" spans="1:26" ht="25.5">
      <c r="A29" s="8" t="s">
        <v>60</v>
      </c>
      <c r="B29" s="8" t="s">
        <v>25</v>
      </c>
      <c r="C29" s="8" t="s">
        <v>47</v>
      </c>
      <c r="D29" s="17" t="s">
        <v>52</v>
      </c>
      <c r="E29" s="11">
        <f t="shared" si="0"/>
        <v>216289.13999999998</v>
      </c>
      <c r="F29" s="12"/>
      <c r="G29" s="12">
        <v>196280.61</v>
      </c>
      <c r="H29" s="29"/>
      <c r="I29" s="12"/>
      <c r="J29" s="12"/>
      <c r="K29" s="13">
        <v>20008.53</v>
      </c>
      <c r="L29" s="14"/>
      <c r="M29" s="12"/>
      <c r="N29" s="12"/>
      <c r="O29" s="12"/>
      <c r="P29" s="12"/>
      <c r="Q29" s="12"/>
      <c r="R29" s="13"/>
      <c r="S29" s="21">
        <f t="shared" si="2"/>
        <v>216289.13999999998</v>
      </c>
      <c r="T29" s="22">
        <f t="shared" si="15"/>
        <v>0</v>
      </c>
      <c r="U29" s="22">
        <f t="shared" si="16"/>
        <v>196280.61</v>
      </c>
      <c r="V29" s="29"/>
      <c r="W29" s="22">
        <f t="shared" si="17"/>
        <v>0</v>
      </c>
      <c r="X29" s="22">
        <f t="shared" si="18"/>
        <v>0</v>
      </c>
      <c r="Y29" s="23">
        <f t="shared" si="19"/>
        <v>20008.53</v>
      </c>
      <c r="Z29" s="15"/>
    </row>
    <row r="30" spans="1:26" ht="38.25">
      <c r="A30" s="8" t="s">
        <v>61</v>
      </c>
      <c r="B30" s="8" t="s">
        <v>25</v>
      </c>
      <c r="C30" s="8" t="s">
        <v>47</v>
      </c>
      <c r="D30" s="17" t="s">
        <v>52</v>
      </c>
      <c r="E30" s="11">
        <f t="shared" si="0"/>
        <v>7100.62</v>
      </c>
      <c r="F30" s="12"/>
      <c r="G30" s="12">
        <v>7100.62</v>
      </c>
      <c r="H30" s="29"/>
      <c r="I30" s="12"/>
      <c r="J30" s="12"/>
      <c r="K30" s="13"/>
      <c r="L30" s="14"/>
      <c r="M30" s="12"/>
      <c r="N30" s="12"/>
      <c r="O30" s="12"/>
      <c r="P30" s="12"/>
      <c r="Q30" s="12"/>
      <c r="R30" s="13"/>
      <c r="S30" s="21"/>
      <c r="T30" s="22"/>
      <c r="U30" s="22"/>
      <c r="V30" s="29"/>
      <c r="W30" s="22"/>
      <c r="X30" s="22"/>
      <c r="Y30" s="23">
        <f t="shared" si="19"/>
        <v>0</v>
      </c>
      <c r="Z30" s="15"/>
    </row>
    <row r="31" spans="1:26" ht="38.25">
      <c r="A31" s="8" t="s">
        <v>62</v>
      </c>
      <c r="B31" s="8" t="s">
        <v>25</v>
      </c>
      <c r="C31" s="8" t="s">
        <v>47</v>
      </c>
      <c r="D31" s="17" t="s">
        <v>52</v>
      </c>
      <c r="E31" s="11">
        <f t="shared" si="0"/>
        <v>6598.21</v>
      </c>
      <c r="F31" s="12"/>
      <c r="G31" s="12">
        <v>6598.21</v>
      </c>
      <c r="H31" s="29"/>
      <c r="I31" s="12"/>
      <c r="J31" s="12"/>
      <c r="K31" s="13"/>
      <c r="L31" s="14"/>
      <c r="M31" s="12"/>
      <c r="N31" s="12"/>
      <c r="O31" s="12"/>
      <c r="P31" s="12"/>
      <c r="Q31" s="12"/>
      <c r="R31" s="13"/>
      <c r="S31" s="21"/>
      <c r="T31" s="22"/>
      <c r="U31" s="22"/>
      <c r="V31" s="29"/>
      <c r="W31" s="22"/>
      <c r="X31" s="22"/>
      <c r="Y31" s="23">
        <f t="shared" si="19"/>
        <v>0</v>
      </c>
      <c r="Z31" s="15"/>
    </row>
    <row r="32" spans="1:26" ht="38.25">
      <c r="A32" s="8" t="s">
        <v>63</v>
      </c>
      <c r="B32" s="8" t="s">
        <v>25</v>
      </c>
      <c r="C32" s="8" t="s">
        <v>47</v>
      </c>
      <c r="D32" s="17" t="s">
        <v>52</v>
      </c>
      <c r="E32" s="11">
        <f t="shared" si="0"/>
        <v>90478.76</v>
      </c>
      <c r="F32" s="12"/>
      <c r="G32" s="12">
        <v>90478.76</v>
      </c>
      <c r="H32" s="29"/>
      <c r="I32" s="12"/>
      <c r="J32" s="12"/>
      <c r="K32" s="13"/>
      <c r="L32" s="14"/>
      <c r="M32" s="12"/>
      <c r="N32" s="12"/>
      <c r="O32" s="12"/>
      <c r="P32" s="12"/>
      <c r="Q32" s="12"/>
      <c r="R32" s="13"/>
      <c r="S32" s="21"/>
      <c r="T32" s="22"/>
      <c r="U32" s="22"/>
      <c r="V32" s="29"/>
      <c r="W32" s="22"/>
      <c r="X32" s="22"/>
      <c r="Y32" s="23">
        <f t="shared" si="19"/>
        <v>0</v>
      </c>
      <c r="Z32" s="15"/>
    </row>
    <row r="33" spans="1:26">
      <c r="A33" s="8" t="s">
        <v>66</v>
      </c>
      <c r="B33" s="8" t="s">
        <v>25</v>
      </c>
      <c r="C33" s="8" t="s">
        <v>47</v>
      </c>
      <c r="D33" s="17" t="s">
        <v>53</v>
      </c>
      <c r="E33" s="11">
        <f t="shared" si="0"/>
        <v>11250</v>
      </c>
      <c r="F33" s="12"/>
      <c r="G33" s="12">
        <v>11250</v>
      </c>
      <c r="H33" s="29"/>
      <c r="I33" s="12"/>
      <c r="J33" s="12"/>
      <c r="K33" s="13"/>
      <c r="L33" s="14"/>
      <c r="M33" s="12"/>
      <c r="N33" s="12"/>
      <c r="O33" s="12"/>
      <c r="P33" s="12"/>
      <c r="Q33" s="12"/>
      <c r="R33" s="13"/>
      <c r="S33" s="21"/>
      <c r="T33" s="22"/>
      <c r="U33" s="22"/>
      <c r="V33" s="29"/>
      <c r="W33" s="22"/>
      <c r="X33" s="22"/>
      <c r="Y33" s="23"/>
      <c r="Z33" s="15"/>
    </row>
    <row r="34" spans="1:26">
      <c r="A34" s="8" t="s">
        <v>67</v>
      </c>
      <c r="B34" s="8" t="s">
        <v>25</v>
      </c>
      <c r="C34" s="8" t="s">
        <v>47</v>
      </c>
      <c r="D34" s="17" t="s">
        <v>53</v>
      </c>
      <c r="E34" s="11">
        <f t="shared" si="0"/>
        <v>60300</v>
      </c>
      <c r="F34" s="12"/>
      <c r="G34" s="12">
        <v>60300</v>
      </c>
      <c r="H34" s="29"/>
      <c r="I34" s="12"/>
      <c r="J34" s="12"/>
      <c r="K34" s="13"/>
      <c r="L34" s="14"/>
      <c r="M34" s="12"/>
      <c r="N34" s="12"/>
      <c r="O34" s="12"/>
      <c r="P34" s="12"/>
      <c r="Q34" s="12"/>
      <c r="R34" s="13"/>
      <c r="S34" s="21"/>
      <c r="T34" s="22"/>
      <c r="U34" s="22"/>
      <c r="V34" s="29"/>
      <c r="W34" s="22"/>
      <c r="X34" s="22"/>
      <c r="Y34" s="23"/>
      <c r="Z34" s="15"/>
    </row>
    <row r="35" spans="1:26" ht="25.5">
      <c r="A35" s="8" t="s">
        <v>68</v>
      </c>
      <c r="B35" s="8" t="s">
        <v>25</v>
      </c>
      <c r="C35" s="8" t="s">
        <v>47</v>
      </c>
      <c r="D35" s="17" t="s">
        <v>53</v>
      </c>
      <c r="E35" s="11">
        <f t="shared" si="0"/>
        <v>1855.31</v>
      </c>
      <c r="F35" s="12"/>
      <c r="G35" s="12">
        <v>1855.31</v>
      </c>
      <c r="H35" s="29"/>
      <c r="I35" s="12"/>
      <c r="J35" s="12"/>
      <c r="K35" s="13"/>
      <c r="L35" s="14"/>
      <c r="M35" s="12"/>
      <c r="N35" s="12"/>
      <c r="O35" s="12"/>
      <c r="P35" s="12"/>
      <c r="Q35" s="12"/>
      <c r="R35" s="13"/>
      <c r="S35" s="21"/>
      <c r="T35" s="22"/>
      <c r="U35" s="22"/>
      <c r="V35" s="29"/>
      <c r="W35" s="22"/>
      <c r="X35" s="22"/>
      <c r="Y35" s="23"/>
      <c r="Z35" s="15"/>
    </row>
    <row r="36" spans="1:26">
      <c r="A36" s="8" t="s">
        <v>69</v>
      </c>
      <c r="B36" s="8" t="s">
        <v>25</v>
      </c>
      <c r="C36" s="8" t="s">
        <v>47</v>
      </c>
      <c r="D36" s="17" t="s">
        <v>53</v>
      </c>
      <c r="E36" s="11">
        <f t="shared" si="0"/>
        <v>14447.67</v>
      </c>
      <c r="F36" s="12"/>
      <c r="G36" s="12">
        <v>14447.67</v>
      </c>
      <c r="H36" s="29"/>
      <c r="I36" s="12"/>
      <c r="J36" s="12"/>
      <c r="K36" s="13"/>
      <c r="L36" s="14"/>
      <c r="M36" s="12"/>
      <c r="N36" s="12"/>
      <c r="O36" s="12"/>
      <c r="P36" s="12"/>
      <c r="Q36" s="12"/>
      <c r="R36" s="13"/>
      <c r="S36" s="21"/>
      <c r="T36" s="22"/>
      <c r="U36" s="22"/>
      <c r="V36" s="29"/>
      <c r="W36" s="22"/>
      <c r="X36" s="22"/>
      <c r="Y36" s="23"/>
      <c r="Z36" s="15"/>
    </row>
    <row r="37" spans="1:26" ht="25.5">
      <c r="A37" s="8" t="s">
        <v>70</v>
      </c>
      <c r="B37" s="8" t="s">
        <v>25</v>
      </c>
      <c r="C37" s="8" t="s">
        <v>47</v>
      </c>
      <c r="D37" s="17" t="s">
        <v>53</v>
      </c>
      <c r="E37" s="11">
        <f t="shared" si="0"/>
        <v>22500</v>
      </c>
      <c r="F37" s="12"/>
      <c r="G37" s="12">
        <v>22500</v>
      </c>
      <c r="H37" s="29"/>
      <c r="I37" s="12"/>
      <c r="J37" s="12"/>
      <c r="K37" s="13"/>
      <c r="L37" s="14"/>
      <c r="M37" s="12"/>
      <c r="N37" s="12"/>
      <c r="O37" s="12"/>
      <c r="P37" s="12"/>
      <c r="Q37" s="12"/>
      <c r="R37" s="13"/>
      <c r="S37" s="21"/>
      <c r="T37" s="22"/>
      <c r="U37" s="22"/>
      <c r="V37" s="29"/>
      <c r="W37" s="22"/>
      <c r="X37" s="22"/>
      <c r="Y37" s="23"/>
      <c r="Z37" s="15"/>
    </row>
    <row r="38" spans="1:26" ht="25.5">
      <c r="A38" s="8" t="s">
        <v>71</v>
      </c>
      <c r="B38" s="8" t="s">
        <v>25</v>
      </c>
      <c r="C38" s="8" t="s">
        <v>47</v>
      </c>
      <c r="D38" s="17" t="s">
        <v>53</v>
      </c>
      <c r="E38" s="11">
        <f t="shared" si="0"/>
        <v>68688</v>
      </c>
      <c r="F38" s="12"/>
      <c r="G38" s="12">
        <v>68688</v>
      </c>
      <c r="H38" s="29"/>
      <c r="I38" s="12"/>
      <c r="J38" s="12"/>
      <c r="K38" s="13"/>
      <c r="L38" s="14"/>
      <c r="M38" s="12"/>
      <c r="N38" s="12"/>
      <c r="O38" s="12"/>
      <c r="P38" s="12"/>
      <c r="Q38" s="12"/>
      <c r="R38" s="13"/>
      <c r="S38" s="21"/>
      <c r="T38" s="22"/>
      <c r="U38" s="22"/>
      <c r="V38" s="29"/>
      <c r="W38" s="22"/>
      <c r="X38" s="22"/>
      <c r="Y38" s="23"/>
      <c r="Z38" s="15"/>
    </row>
    <row r="39" spans="1:26" ht="76.5">
      <c r="A39" s="8" t="s">
        <v>72</v>
      </c>
      <c r="B39" s="8" t="s">
        <v>25</v>
      </c>
      <c r="C39" s="8" t="s">
        <v>47</v>
      </c>
      <c r="D39" s="17" t="s">
        <v>53</v>
      </c>
      <c r="E39" s="11">
        <f t="shared" si="0"/>
        <v>45600</v>
      </c>
      <c r="F39" s="12"/>
      <c r="G39" s="12">
        <v>45600</v>
      </c>
      <c r="H39" s="29"/>
      <c r="I39" s="12"/>
      <c r="J39" s="12"/>
      <c r="K39" s="13"/>
      <c r="L39" s="14"/>
      <c r="M39" s="12"/>
      <c r="N39" s="12"/>
      <c r="O39" s="12"/>
      <c r="P39" s="12"/>
      <c r="Q39" s="12"/>
      <c r="R39" s="13"/>
      <c r="S39" s="21"/>
      <c r="T39" s="22"/>
      <c r="U39" s="22"/>
      <c r="V39" s="29"/>
      <c r="W39" s="22"/>
      <c r="X39" s="22"/>
      <c r="Y39" s="23"/>
      <c r="Z39" s="15"/>
    </row>
    <row r="40" spans="1:26" ht="25.5">
      <c r="A40" s="8" t="s">
        <v>73</v>
      </c>
      <c r="B40" s="8" t="s">
        <v>25</v>
      </c>
      <c r="C40" s="8" t="s">
        <v>47</v>
      </c>
      <c r="D40" s="17" t="s">
        <v>53</v>
      </c>
      <c r="E40" s="11">
        <f t="shared" si="0"/>
        <v>59988.84</v>
      </c>
      <c r="F40" s="12"/>
      <c r="G40" s="12">
        <v>59988.84</v>
      </c>
      <c r="H40" s="29"/>
      <c r="I40" s="12"/>
      <c r="J40" s="12"/>
      <c r="K40" s="13"/>
      <c r="L40" s="14"/>
      <c r="M40" s="12"/>
      <c r="N40" s="12"/>
      <c r="O40" s="12"/>
      <c r="P40" s="12"/>
      <c r="Q40" s="12"/>
      <c r="R40" s="13"/>
      <c r="S40" s="21"/>
      <c r="T40" s="22"/>
      <c r="U40" s="22"/>
      <c r="V40" s="29"/>
      <c r="W40" s="22"/>
      <c r="X40" s="22"/>
      <c r="Y40" s="23"/>
      <c r="Z40" s="15"/>
    </row>
    <row r="41" spans="1:26">
      <c r="A41" s="8" t="s">
        <v>74</v>
      </c>
      <c r="B41" s="8" t="s">
        <v>25</v>
      </c>
      <c r="C41" s="8" t="s">
        <v>47</v>
      </c>
      <c r="D41" s="17" t="s">
        <v>53</v>
      </c>
      <c r="E41" s="11">
        <f t="shared" si="0"/>
        <v>24000</v>
      </c>
      <c r="F41" s="12"/>
      <c r="G41" s="12">
        <v>24000</v>
      </c>
      <c r="H41" s="29"/>
      <c r="I41" s="12"/>
      <c r="J41" s="12"/>
      <c r="K41" s="13"/>
      <c r="L41" s="14"/>
      <c r="M41" s="12"/>
      <c r="N41" s="12"/>
      <c r="O41" s="12"/>
      <c r="P41" s="12"/>
      <c r="Q41" s="12"/>
      <c r="R41" s="13"/>
      <c r="S41" s="21"/>
      <c r="T41" s="22"/>
      <c r="U41" s="22"/>
      <c r="V41" s="29"/>
      <c r="W41" s="22"/>
      <c r="X41" s="22"/>
      <c r="Y41" s="23"/>
      <c r="Z41" s="15"/>
    </row>
    <row r="42" spans="1:26" ht="25.5">
      <c r="A42" s="8" t="s">
        <v>75</v>
      </c>
      <c r="B42" s="8" t="s">
        <v>25</v>
      </c>
      <c r="C42" s="8" t="s">
        <v>47</v>
      </c>
      <c r="D42" s="17" t="s">
        <v>53</v>
      </c>
      <c r="E42" s="11">
        <f t="shared" si="0"/>
        <v>45240</v>
      </c>
      <c r="F42" s="12"/>
      <c r="G42" s="12">
        <v>45240</v>
      </c>
      <c r="H42" s="29"/>
      <c r="I42" s="12"/>
      <c r="J42" s="12"/>
      <c r="K42" s="13"/>
      <c r="L42" s="14"/>
      <c r="M42" s="12"/>
      <c r="N42" s="12"/>
      <c r="O42" s="12"/>
      <c r="P42" s="12"/>
      <c r="Q42" s="12"/>
      <c r="R42" s="13"/>
      <c r="S42" s="21"/>
      <c r="T42" s="22"/>
      <c r="U42" s="22"/>
      <c r="V42" s="29"/>
      <c r="W42" s="22"/>
      <c r="X42" s="22"/>
      <c r="Y42" s="23"/>
      <c r="Z42" s="15"/>
    </row>
    <row r="43" spans="1:26">
      <c r="A43" s="8" t="s">
        <v>76</v>
      </c>
      <c r="B43" s="8" t="s">
        <v>25</v>
      </c>
      <c r="C43" s="8" t="s">
        <v>47</v>
      </c>
      <c r="D43" s="17" t="s">
        <v>53</v>
      </c>
      <c r="E43" s="11">
        <f t="shared" si="0"/>
        <v>1603290.5</v>
      </c>
      <c r="F43" s="12"/>
      <c r="G43" s="12"/>
      <c r="H43" s="29" t="s">
        <v>86</v>
      </c>
      <c r="I43" s="12"/>
      <c r="J43" s="12">
        <v>1603290.5</v>
      </c>
      <c r="K43" s="13"/>
      <c r="L43" s="14"/>
      <c r="M43" s="12"/>
      <c r="N43" s="12"/>
      <c r="O43" s="12"/>
      <c r="P43" s="12"/>
      <c r="Q43" s="12"/>
      <c r="R43" s="13"/>
      <c r="S43" s="21"/>
      <c r="T43" s="22"/>
      <c r="U43" s="22"/>
      <c r="V43" s="29" t="s">
        <v>86</v>
      </c>
      <c r="W43" s="22"/>
      <c r="X43" s="22"/>
      <c r="Y43" s="23"/>
      <c r="Z43" s="15"/>
    </row>
    <row r="44" spans="1:26" ht="25.5">
      <c r="A44" s="8" t="s">
        <v>95</v>
      </c>
      <c r="B44" s="8" t="s">
        <v>25</v>
      </c>
      <c r="C44" s="8" t="s">
        <v>47</v>
      </c>
      <c r="D44" s="17" t="s">
        <v>53</v>
      </c>
      <c r="E44" s="11">
        <f t="shared" si="0"/>
        <v>122706.93</v>
      </c>
      <c r="F44" s="12"/>
      <c r="G44" s="12"/>
      <c r="H44" s="29" t="s">
        <v>86</v>
      </c>
      <c r="I44" s="12"/>
      <c r="J44" s="12">
        <v>122706.93</v>
      </c>
      <c r="K44" s="13"/>
      <c r="L44" s="14"/>
      <c r="M44" s="12"/>
      <c r="N44" s="12"/>
      <c r="O44" s="12"/>
      <c r="P44" s="12"/>
      <c r="Q44" s="12"/>
      <c r="R44" s="13"/>
      <c r="S44" s="21">
        <f t="shared" si="2"/>
        <v>122706.93</v>
      </c>
      <c r="T44" s="22">
        <f t="shared" si="15"/>
        <v>0</v>
      </c>
      <c r="U44" s="22">
        <f t="shared" si="16"/>
        <v>0</v>
      </c>
      <c r="V44" s="29" t="s">
        <v>86</v>
      </c>
      <c r="W44" s="22">
        <f t="shared" si="17"/>
        <v>0</v>
      </c>
      <c r="X44" s="22">
        <f t="shared" si="18"/>
        <v>122706.93</v>
      </c>
      <c r="Y44" s="23">
        <f t="shared" si="19"/>
        <v>0</v>
      </c>
      <c r="Z44" s="15"/>
    </row>
    <row r="45" spans="1:26">
      <c r="A45" s="8" t="s">
        <v>77</v>
      </c>
      <c r="B45" s="8" t="s">
        <v>25</v>
      </c>
      <c r="C45" s="8" t="s">
        <v>47</v>
      </c>
      <c r="D45" s="17" t="s">
        <v>54</v>
      </c>
      <c r="E45" s="11">
        <f t="shared" si="0"/>
        <v>18000</v>
      </c>
      <c r="F45" s="12"/>
      <c r="G45" s="12">
        <v>18000</v>
      </c>
      <c r="H45" s="29"/>
      <c r="I45" s="12"/>
      <c r="J45" s="12"/>
      <c r="K45" s="13"/>
      <c r="L45" s="14"/>
      <c r="M45" s="12"/>
      <c r="N45" s="12"/>
      <c r="O45" s="12"/>
      <c r="P45" s="12"/>
      <c r="Q45" s="12"/>
      <c r="R45" s="13"/>
      <c r="S45" s="21"/>
      <c r="T45" s="22"/>
      <c r="U45" s="22"/>
      <c r="V45" s="29"/>
      <c r="W45" s="22"/>
      <c r="X45" s="22"/>
      <c r="Y45" s="23"/>
      <c r="Z45" s="15"/>
    </row>
    <row r="46" spans="1:26" ht="25.5">
      <c r="A46" s="8" t="s">
        <v>78</v>
      </c>
      <c r="B46" s="8" t="s">
        <v>25</v>
      </c>
      <c r="C46" s="8" t="s">
        <v>47</v>
      </c>
      <c r="D46" s="17" t="s">
        <v>54</v>
      </c>
      <c r="E46" s="11">
        <f t="shared" si="0"/>
        <v>17396.96</v>
      </c>
      <c r="F46" s="12"/>
      <c r="G46" s="12">
        <v>17396.96</v>
      </c>
      <c r="H46" s="29"/>
      <c r="I46" s="12"/>
      <c r="J46" s="12"/>
      <c r="K46" s="13"/>
      <c r="L46" s="14"/>
      <c r="M46" s="12"/>
      <c r="N46" s="12"/>
      <c r="O46" s="12"/>
      <c r="P46" s="12"/>
      <c r="Q46" s="12"/>
      <c r="R46" s="13"/>
      <c r="S46" s="21"/>
      <c r="T46" s="22"/>
      <c r="U46" s="22"/>
      <c r="V46" s="29"/>
      <c r="W46" s="22"/>
      <c r="X46" s="22"/>
      <c r="Y46" s="23"/>
      <c r="Z46" s="15"/>
    </row>
    <row r="47" spans="1:26">
      <c r="A47" s="8" t="s">
        <v>79</v>
      </c>
      <c r="B47" s="8" t="s">
        <v>25</v>
      </c>
      <c r="C47" s="8" t="s">
        <v>47</v>
      </c>
      <c r="D47" s="17" t="s">
        <v>54</v>
      </c>
      <c r="E47" s="11">
        <f t="shared" si="0"/>
        <v>55757.4</v>
      </c>
      <c r="F47" s="12"/>
      <c r="G47" s="12">
        <v>55757.4</v>
      </c>
      <c r="H47" s="29"/>
      <c r="I47" s="12"/>
      <c r="J47" s="12"/>
      <c r="K47" s="13"/>
      <c r="L47" s="14"/>
      <c r="M47" s="12"/>
      <c r="N47" s="12"/>
      <c r="O47" s="12"/>
      <c r="P47" s="12"/>
      <c r="Q47" s="12"/>
      <c r="R47" s="13"/>
      <c r="S47" s="21"/>
      <c r="T47" s="22"/>
      <c r="U47" s="22"/>
      <c r="V47" s="29"/>
      <c r="W47" s="22"/>
      <c r="X47" s="22"/>
      <c r="Y47" s="23"/>
      <c r="Z47" s="15"/>
    </row>
    <row r="48" spans="1:26">
      <c r="A48" s="8" t="s">
        <v>80</v>
      </c>
      <c r="B48" s="8" t="s">
        <v>25</v>
      </c>
      <c r="C48" s="8" t="s">
        <v>47</v>
      </c>
      <c r="D48" s="17" t="s">
        <v>54</v>
      </c>
      <c r="E48" s="11">
        <f t="shared" si="0"/>
        <v>358050</v>
      </c>
      <c r="F48" s="12"/>
      <c r="G48" s="12"/>
      <c r="H48" s="29" t="s">
        <v>85</v>
      </c>
      <c r="I48" s="12"/>
      <c r="J48" s="12">
        <v>358050</v>
      </c>
      <c r="K48" s="13"/>
      <c r="L48" s="14"/>
      <c r="M48" s="12"/>
      <c r="N48" s="12"/>
      <c r="O48" s="12"/>
      <c r="P48" s="12"/>
      <c r="Q48" s="12"/>
      <c r="R48" s="13"/>
      <c r="S48" s="21"/>
      <c r="T48" s="22"/>
      <c r="U48" s="22"/>
      <c r="V48" s="29" t="s">
        <v>85</v>
      </c>
      <c r="W48" s="22"/>
      <c r="X48" s="22"/>
      <c r="Y48" s="23"/>
      <c r="Z48" s="15"/>
    </row>
    <row r="49" spans="1:26" ht="25.5">
      <c r="A49" s="8" t="s">
        <v>96</v>
      </c>
      <c r="B49" s="8" t="s">
        <v>25</v>
      </c>
      <c r="C49" s="8" t="s">
        <v>47</v>
      </c>
      <c r="D49" s="17" t="s">
        <v>54</v>
      </c>
      <c r="E49" s="11">
        <f t="shared" si="0"/>
        <v>80000</v>
      </c>
      <c r="F49" s="12"/>
      <c r="G49" s="12"/>
      <c r="H49" s="29" t="s">
        <v>86</v>
      </c>
      <c r="I49" s="12"/>
      <c r="J49" s="12">
        <v>80000</v>
      </c>
      <c r="K49" s="13"/>
      <c r="L49" s="14"/>
      <c r="M49" s="12"/>
      <c r="N49" s="12"/>
      <c r="O49" s="12"/>
      <c r="P49" s="12"/>
      <c r="Q49" s="12"/>
      <c r="R49" s="13"/>
      <c r="S49" s="21">
        <f t="shared" si="2"/>
        <v>80000</v>
      </c>
      <c r="T49" s="22">
        <f t="shared" si="15"/>
        <v>0</v>
      </c>
      <c r="U49" s="22">
        <f t="shared" si="16"/>
        <v>0</v>
      </c>
      <c r="V49" s="29" t="s">
        <v>86</v>
      </c>
      <c r="W49" s="22">
        <f t="shared" si="17"/>
        <v>0</v>
      </c>
      <c r="X49" s="22">
        <f t="shared" si="18"/>
        <v>80000</v>
      </c>
      <c r="Y49" s="23">
        <f t="shared" si="19"/>
        <v>0</v>
      </c>
      <c r="Z49" s="15"/>
    </row>
    <row r="50" spans="1:26">
      <c r="A50" s="8" t="s">
        <v>90</v>
      </c>
      <c r="B50" s="8" t="s">
        <v>25</v>
      </c>
      <c r="C50" s="8" t="s">
        <v>47</v>
      </c>
      <c r="D50" s="17" t="s">
        <v>54</v>
      </c>
      <c r="E50" s="11">
        <f>G50</f>
        <v>184000</v>
      </c>
      <c r="F50" s="12"/>
      <c r="G50" s="12">
        <v>184000</v>
      </c>
      <c r="H50" s="29"/>
      <c r="I50" s="12"/>
      <c r="J50" s="12"/>
      <c r="K50" s="13"/>
      <c r="L50" s="14"/>
      <c r="M50" s="12"/>
      <c r="N50" s="12"/>
      <c r="O50" s="12"/>
      <c r="P50" s="12"/>
      <c r="Q50" s="12"/>
      <c r="R50" s="13"/>
      <c r="S50" s="21"/>
      <c r="T50" s="22"/>
      <c r="U50" s="22"/>
      <c r="V50" s="29"/>
      <c r="W50" s="22"/>
      <c r="X50" s="22"/>
      <c r="Y50" s="23"/>
      <c r="Z50" s="15"/>
    </row>
    <row r="51" spans="1:26" ht="38.25">
      <c r="A51" s="8" t="s">
        <v>81</v>
      </c>
      <c r="B51" s="8" t="s">
        <v>25</v>
      </c>
      <c r="C51" s="8" t="s">
        <v>47</v>
      </c>
      <c r="D51" s="17" t="s">
        <v>55</v>
      </c>
      <c r="E51" s="11">
        <f t="shared" si="0"/>
        <v>38000</v>
      </c>
      <c r="F51" s="12"/>
      <c r="G51" s="12"/>
      <c r="H51" s="29" t="s">
        <v>84</v>
      </c>
      <c r="I51" s="12"/>
      <c r="J51" s="12">
        <v>38000</v>
      </c>
      <c r="K51" s="13"/>
      <c r="L51" s="14"/>
      <c r="M51" s="12"/>
      <c r="N51" s="12"/>
      <c r="O51" s="12"/>
      <c r="P51" s="12"/>
      <c r="Q51" s="12"/>
      <c r="R51" s="13"/>
      <c r="S51" s="21">
        <f t="shared" si="2"/>
        <v>38000</v>
      </c>
      <c r="T51" s="22">
        <f t="shared" si="15"/>
        <v>0</v>
      </c>
      <c r="U51" s="22">
        <f t="shared" si="16"/>
        <v>0</v>
      </c>
      <c r="V51" s="29" t="s">
        <v>84</v>
      </c>
      <c r="W51" s="22">
        <f t="shared" si="17"/>
        <v>0</v>
      </c>
      <c r="X51" s="22">
        <f t="shared" si="18"/>
        <v>38000</v>
      </c>
      <c r="Y51" s="23">
        <f t="shared" si="19"/>
        <v>0</v>
      </c>
      <c r="Z51" s="15"/>
    </row>
    <row r="52" spans="1:26" ht="38.25">
      <c r="A52" s="8" t="s">
        <v>82</v>
      </c>
      <c r="B52" s="8" t="s">
        <v>25</v>
      </c>
      <c r="C52" s="8" t="s">
        <v>47</v>
      </c>
      <c r="D52" s="17" t="s">
        <v>55</v>
      </c>
      <c r="E52" s="11">
        <f t="shared" ref="E52" si="20">SUM(F52+G52+I52+J52+K52)</f>
        <v>144000</v>
      </c>
      <c r="F52" s="12"/>
      <c r="G52" s="12"/>
      <c r="H52" s="29" t="s">
        <v>84</v>
      </c>
      <c r="I52" s="12"/>
      <c r="J52" s="12">
        <v>144000</v>
      </c>
      <c r="K52" s="13"/>
      <c r="L52" s="14"/>
      <c r="M52" s="12"/>
      <c r="N52" s="12"/>
      <c r="O52" s="12"/>
      <c r="P52" s="12"/>
      <c r="Q52" s="12"/>
      <c r="R52" s="13"/>
      <c r="S52" s="21"/>
      <c r="T52" s="22"/>
      <c r="U52" s="22"/>
      <c r="V52" s="29" t="s">
        <v>84</v>
      </c>
      <c r="W52" s="22"/>
      <c r="X52" s="22"/>
      <c r="Y52" s="23"/>
      <c r="Z52" s="15"/>
    </row>
    <row r="53" spans="1:26" ht="38.25">
      <c r="A53" s="8" t="s">
        <v>83</v>
      </c>
      <c r="B53" s="8" t="s">
        <v>25</v>
      </c>
      <c r="C53" s="8" t="s">
        <v>47</v>
      </c>
      <c r="D53" s="17" t="s">
        <v>56</v>
      </c>
      <c r="E53" s="11">
        <f t="shared" si="0"/>
        <v>11362.5</v>
      </c>
      <c r="F53" s="12"/>
      <c r="G53" s="12"/>
      <c r="H53" s="29" t="s">
        <v>84</v>
      </c>
      <c r="I53" s="12"/>
      <c r="J53" s="12">
        <v>11362.5</v>
      </c>
      <c r="K53" s="13"/>
      <c r="L53" s="14">
        <f t="shared" si="1"/>
        <v>0</v>
      </c>
      <c r="M53" s="12"/>
      <c r="N53" s="12"/>
      <c r="O53" s="12"/>
      <c r="P53" s="12"/>
      <c r="Q53" s="12"/>
      <c r="R53" s="13"/>
      <c r="S53" s="11">
        <f t="shared" si="2"/>
        <v>11362.5</v>
      </c>
      <c r="T53" s="12">
        <f t="shared" si="3"/>
        <v>0</v>
      </c>
      <c r="U53" s="12">
        <f t="shared" si="4"/>
        <v>0</v>
      </c>
      <c r="V53" s="29" t="s">
        <v>84</v>
      </c>
      <c r="W53" s="12">
        <f t="shared" si="5"/>
        <v>0</v>
      </c>
      <c r="X53" s="12">
        <f t="shared" si="6"/>
        <v>11362.5</v>
      </c>
      <c r="Y53" s="13">
        <f t="shared" si="7"/>
        <v>0</v>
      </c>
      <c r="Z53" s="15"/>
    </row>
    <row r="54" spans="1:26" ht="25.5">
      <c r="A54" s="8" t="s">
        <v>44</v>
      </c>
      <c r="B54" s="8" t="s">
        <v>42</v>
      </c>
      <c r="C54" s="8" t="s">
        <v>47</v>
      </c>
      <c r="D54" s="17" t="s">
        <v>56</v>
      </c>
      <c r="E54" s="11">
        <f t="shared" si="0"/>
        <v>5120</v>
      </c>
      <c r="F54" s="12"/>
      <c r="G54" s="12"/>
      <c r="H54" s="29" t="s">
        <v>87</v>
      </c>
      <c r="I54" s="12"/>
      <c r="J54" s="12">
        <v>5120</v>
      </c>
      <c r="K54" s="13"/>
      <c r="L54" s="14">
        <f t="shared" si="1"/>
        <v>0</v>
      </c>
      <c r="M54" s="12"/>
      <c r="N54" s="12"/>
      <c r="O54" s="12"/>
      <c r="P54" s="12"/>
      <c r="Q54" s="12"/>
      <c r="R54" s="13"/>
      <c r="S54" s="11">
        <f t="shared" si="2"/>
        <v>5120</v>
      </c>
      <c r="T54" s="12">
        <f t="shared" si="3"/>
        <v>0</v>
      </c>
      <c r="U54" s="12">
        <f t="shared" si="4"/>
        <v>0</v>
      </c>
      <c r="V54" s="29" t="s">
        <v>87</v>
      </c>
      <c r="W54" s="12">
        <f t="shared" si="5"/>
        <v>0</v>
      </c>
      <c r="X54" s="12">
        <f t="shared" si="6"/>
        <v>5120</v>
      </c>
      <c r="Y54" s="13">
        <f t="shared" si="7"/>
        <v>0</v>
      </c>
      <c r="Z54" s="15"/>
    </row>
    <row r="55" spans="1:26">
      <c r="A55" s="8" t="s">
        <v>93</v>
      </c>
      <c r="B55" s="8" t="s">
        <v>25</v>
      </c>
      <c r="C55" s="8" t="s">
        <v>47</v>
      </c>
      <c r="D55" s="17" t="s">
        <v>94</v>
      </c>
      <c r="E55" s="11">
        <f>G55</f>
        <v>10000</v>
      </c>
      <c r="F55" s="12"/>
      <c r="G55" s="12">
        <v>10000</v>
      </c>
      <c r="H55" s="29"/>
      <c r="I55" s="12"/>
      <c r="J55" s="12"/>
      <c r="K55" s="13"/>
      <c r="L55" s="14"/>
      <c r="M55" s="12"/>
      <c r="N55" s="12"/>
      <c r="O55" s="12"/>
      <c r="P55" s="12"/>
      <c r="Q55" s="12"/>
      <c r="R55" s="13"/>
      <c r="S55" s="11"/>
      <c r="T55" s="12"/>
      <c r="U55" s="12"/>
      <c r="V55" s="29"/>
      <c r="W55" s="12"/>
      <c r="X55" s="12"/>
      <c r="Y55" s="13"/>
      <c r="Z55" s="15"/>
    </row>
    <row r="56" spans="1:26" ht="25.5">
      <c r="A56" s="8" t="s">
        <v>91</v>
      </c>
      <c r="B56" s="8" t="s">
        <v>25</v>
      </c>
      <c r="C56" s="8" t="s">
        <v>47</v>
      </c>
      <c r="D56" s="17" t="s">
        <v>56</v>
      </c>
      <c r="E56" s="11">
        <f>K56+G56</f>
        <v>69589.86</v>
      </c>
      <c r="F56" s="12"/>
      <c r="G56" s="12">
        <v>39738.720000000001</v>
      </c>
      <c r="H56" s="29"/>
      <c r="I56" s="12"/>
      <c r="J56" s="12"/>
      <c r="K56" s="13">
        <v>29851.14</v>
      </c>
      <c r="L56" s="14"/>
      <c r="M56" s="12"/>
      <c r="N56" s="12"/>
      <c r="O56" s="12"/>
      <c r="P56" s="12"/>
      <c r="Q56" s="12"/>
      <c r="R56" s="13"/>
      <c r="S56" s="11"/>
      <c r="T56" s="12"/>
      <c r="U56" s="12"/>
      <c r="V56" s="29"/>
      <c r="W56" s="12"/>
      <c r="X56" s="12"/>
      <c r="Y56" s="13"/>
      <c r="Z56" s="15"/>
    </row>
    <row r="57" spans="1:26">
      <c r="A57" s="8" t="s">
        <v>64</v>
      </c>
      <c r="B57" s="8" t="s">
        <v>25</v>
      </c>
      <c r="C57" s="8" t="s">
        <v>48</v>
      </c>
      <c r="D57" s="17" t="s">
        <v>52</v>
      </c>
      <c r="E57" s="11">
        <f t="shared" si="0"/>
        <v>792320</v>
      </c>
      <c r="F57" s="12"/>
      <c r="G57" s="12">
        <v>492320</v>
      </c>
      <c r="H57" s="29"/>
      <c r="I57" s="12"/>
      <c r="J57" s="12"/>
      <c r="K57" s="13">
        <v>300000</v>
      </c>
      <c r="L57" s="14">
        <f t="shared" si="1"/>
        <v>0</v>
      </c>
      <c r="M57" s="12"/>
      <c r="N57" s="12"/>
      <c r="O57" s="12"/>
      <c r="P57" s="12"/>
      <c r="Q57" s="12"/>
      <c r="R57" s="13"/>
      <c r="S57" s="11">
        <f t="shared" si="2"/>
        <v>792320</v>
      </c>
      <c r="T57" s="12">
        <f t="shared" si="3"/>
        <v>0</v>
      </c>
      <c r="U57" s="12">
        <f t="shared" si="4"/>
        <v>492320</v>
      </c>
      <c r="V57" s="29"/>
      <c r="W57" s="12">
        <f t="shared" si="5"/>
        <v>0</v>
      </c>
      <c r="X57" s="12">
        <f t="shared" si="6"/>
        <v>0</v>
      </c>
      <c r="Y57" s="13">
        <f t="shared" si="7"/>
        <v>300000</v>
      </c>
      <c r="Z57" s="15"/>
    </row>
    <row r="58" spans="1:26" ht="53.25" customHeight="1">
      <c r="A58" s="8" t="s">
        <v>65</v>
      </c>
      <c r="B58" s="8"/>
      <c r="C58" s="8"/>
      <c r="D58" s="17"/>
      <c r="E58" s="11">
        <f t="shared" si="0"/>
        <v>1848625.98</v>
      </c>
      <c r="F58" s="25"/>
      <c r="G58" s="25">
        <v>1661478.9</v>
      </c>
      <c r="H58" s="31"/>
      <c r="I58" s="25"/>
      <c r="J58" s="25"/>
      <c r="K58" s="26">
        <v>187147.08</v>
      </c>
      <c r="L58" s="27"/>
      <c r="M58" s="25"/>
      <c r="N58" s="25"/>
      <c r="O58" s="25"/>
      <c r="P58" s="25"/>
      <c r="Q58" s="25"/>
      <c r="R58" s="28"/>
      <c r="S58" s="27"/>
      <c r="T58" s="25"/>
      <c r="U58" s="25"/>
      <c r="V58" s="31"/>
      <c r="W58" s="25"/>
      <c r="X58" s="25"/>
      <c r="Y58" s="28"/>
      <c r="Z58" s="15"/>
    </row>
    <row r="59" spans="1:26" s="3" customFormat="1" ht="16.5" thickBot="1">
      <c r="A59" s="10" t="s">
        <v>18</v>
      </c>
      <c r="B59" s="9"/>
      <c r="C59" s="9"/>
      <c r="D59" s="18"/>
      <c r="E59" s="16">
        <f t="shared" ref="E59:Z59" si="21">SUM(E18:E58)</f>
        <v>7694350.6799999997</v>
      </c>
      <c r="F59" s="16">
        <f t="shared" si="21"/>
        <v>0</v>
      </c>
      <c r="G59" s="16">
        <f t="shared" si="21"/>
        <v>4495660</v>
      </c>
      <c r="H59" s="16">
        <f t="shared" si="21"/>
        <v>0</v>
      </c>
      <c r="I59" s="16">
        <f t="shared" si="21"/>
        <v>0</v>
      </c>
      <c r="J59" s="16">
        <f t="shared" si="21"/>
        <v>2480155.21</v>
      </c>
      <c r="K59" s="16">
        <f t="shared" si="21"/>
        <v>718535.47</v>
      </c>
      <c r="L59" s="16">
        <f t="shared" si="21"/>
        <v>0</v>
      </c>
      <c r="M59" s="16">
        <f t="shared" si="21"/>
        <v>0</v>
      </c>
      <c r="N59" s="16">
        <f t="shared" si="21"/>
        <v>0</v>
      </c>
      <c r="O59" s="16">
        <f t="shared" si="21"/>
        <v>0</v>
      </c>
      <c r="P59" s="16">
        <f t="shared" si="21"/>
        <v>0</v>
      </c>
      <c r="Q59" s="16">
        <f t="shared" si="21"/>
        <v>0</v>
      </c>
      <c r="R59" s="16">
        <f t="shared" si="21"/>
        <v>0</v>
      </c>
      <c r="S59" s="16">
        <f t="shared" si="21"/>
        <v>2901012.57</v>
      </c>
      <c r="T59" s="16">
        <f t="shared" si="21"/>
        <v>0</v>
      </c>
      <c r="U59" s="16">
        <f t="shared" si="21"/>
        <v>2024660.6099999999</v>
      </c>
      <c r="V59" s="16">
        <f t="shared" si="21"/>
        <v>0</v>
      </c>
      <c r="W59" s="16">
        <f t="shared" si="21"/>
        <v>0</v>
      </c>
      <c r="X59" s="16">
        <f t="shared" si="21"/>
        <v>374814.70999999996</v>
      </c>
      <c r="Y59" s="16">
        <f t="shared" si="21"/>
        <v>501537.25</v>
      </c>
      <c r="Z59" s="16">
        <f t="shared" si="21"/>
        <v>0</v>
      </c>
    </row>
    <row r="62" spans="1:26">
      <c r="A62" s="1" t="s">
        <v>14</v>
      </c>
      <c r="C62" s="1" t="s">
        <v>23</v>
      </c>
    </row>
  </sheetData>
  <mergeCells count="25">
    <mergeCell ref="R7:R8"/>
    <mergeCell ref="T7:U7"/>
    <mergeCell ref="A1:U1"/>
    <mergeCell ref="A2:U2"/>
    <mergeCell ref="A5:A8"/>
    <mergeCell ref="C5:C8"/>
    <mergeCell ref="L5:R5"/>
    <mergeCell ref="L6:L8"/>
    <mergeCell ref="S6:S8"/>
    <mergeCell ref="Z5:Z8"/>
    <mergeCell ref="E6:E8"/>
    <mergeCell ref="E5:K5"/>
    <mergeCell ref="B5:B8"/>
    <mergeCell ref="S5:Y5"/>
    <mergeCell ref="D5:D8"/>
    <mergeCell ref="M6:R6"/>
    <mergeCell ref="M7:N7"/>
    <mergeCell ref="O7:Q7"/>
    <mergeCell ref="T6:Y6"/>
    <mergeCell ref="V7:X7"/>
    <mergeCell ref="Y7:Y8"/>
    <mergeCell ref="F6:K6"/>
    <mergeCell ref="F7:G7"/>
    <mergeCell ref="H7:J7"/>
    <mergeCell ref="K7:K8"/>
  </mergeCells>
  <pageMargins left="0" right="0" top="1.1811023622047245" bottom="0" header="0.31496062992125984" footer="0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4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2023-02-02T13:47:10Z</dcterms:modified>
</cp:coreProperties>
</file>